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Redes Sociales\Desktop\OAI\CARGADOS 2024\12 CARGADOS DICIEMBRE 2024\ESTADÌSTICAS\Entrega materiales\"/>
    </mc:Choice>
  </mc:AlternateContent>
  <xr:revisionPtr revIDLastSave="0" documentId="13_ncr:1_{D07F5B55-F7B0-431E-83C5-86BBADEBADFD}" xr6:coauthVersionLast="47" xr6:coauthVersionMax="47" xr10:uidLastSave="{00000000-0000-0000-0000-000000000000}"/>
  <bookViews>
    <workbookView xWindow="10500" yWindow="4425" windowWidth="13320" windowHeight="8355" xr2:uid="{00000000-000D-0000-FFFF-FFFF00000000}"/>
  </bookViews>
  <sheets>
    <sheet name="OCT - DIC 2024" sheetId="1" r:id="rId1"/>
    <sheet name="Datos de gráfic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8" i="1" l="1"/>
  <c r="K97" i="1"/>
  <c r="G99" i="1"/>
  <c r="G98" i="1"/>
  <c r="G97" i="1"/>
  <c r="G96" i="1"/>
  <c r="T95" i="1"/>
  <c r="S99" i="1"/>
  <c r="S94" i="1"/>
  <c r="S91" i="1"/>
  <c r="S92" i="1"/>
  <c r="S93" i="1"/>
  <c r="S95" i="1"/>
  <c r="S96" i="1"/>
  <c r="S97" i="1"/>
  <c r="S98" i="1"/>
  <c r="O92" i="1"/>
  <c r="O93" i="1"/>
  <c r="O94" i="1"/>
  <c r="O95" i="1"/>
  <c r="O96" i="1"/>
  <c r="O97" i="1"/>
  <c r="O98" i="1"/>
  <c r="O99" i="1"/>
  <c r="K96" i="1"/>
  <c r="K94" i="1"/>
  <c r="R100" i="1"/>
  <c r="Q100" i="1"/>
  <c r="P100" i="1"/>
  <c r="N100" i="1"/>
  <c r="M100" i="1"/>
  <c r="L100" i="1"/>
  <c r="J100" i="1"/>
  <c r="I100" i="1"/>
  <c r="F100" i="1"/>
  <c r="E100" i="1"/>
  <c r="D100" i="1"/>
  <c r="S65" i="1"/>
  <c r="O65" i="1"/>
  <c r="K66" i="1"/>
  <c r="K65" i="1"/>
  <c r="G66" i="1"/>
  <c r="G65" i="1"/>
  <c r="E90" i="1"/>
  <c r="D74" i="1"/>
  <c r="D90" i="1"/>
  <c r="D58" i="1"/>
  <c r="D51" i="1"/>
  <c r="Q90" i="1"/>
  <c r="R90" i="1"/>
  <c r="P90" i="1"/>
  <c r="M90" i="1"/>
  <c r="N90" i="1"/>
  <c r="L90" i="1"/>
  <c r="I90" i="1"/>
  <c r="J90" i="1"/>
  <c r="H90" i="1"/>
  <c r="Q74" i="1"/>
  <c r="R74" i="1"/>
  <c r="P74" i="1"/>
  <c r="M74" i="1"/>
  <c r="N74" i="1"/>
  <c r="L74" i="1"/>
  <c r="I74" i="1"/>
  <c r="J74" i="1"/>
  <c r="H74" i="1"/>
  <c r="Q58" i="1"/>
  <c r="R58" i="1"/>
  <c r="P58" i="1"/>
  <c r="P51" i="1"/>
  <c r="Q51" i="1"/>
  <c r="R51" i="1"/>
  <c r="M58" i="1"/>
  <c r="N58" i="1"/>
  <c r="L58" i="1"/>
  <c r="L51" i="1"/>
  <c r="M51" i="1"/>
  <c r="N51" i="1"/>
  <c r="I58" i="1"/>
  <c r="H58" i="1"/>
  <c r="F58" i="1"/>
  <c r="E58" i="1"/>
  <c r="J58" i="1"/>
  <c r="I51" i="1"/>
  <c r="J51" i="1"/>
  <c r="H51" i="1"/>
  <c r="F90" i="1"/>
  <c r="E74" i="1"/>
  <c r="F74" i="1"/>
  <c r="E51" i="1"/>
  <c r="F51" i="1"/>
  <c r="AU77" i="1"/>
  <c r="AU86" i="1"/>
  <c r="AU46" i="1"/>
  <c r="AU47" i="1"/>
  <c r="AU48" i="1"/>
  <c r="AU49" i="1"/>
  <c r="AU50" i="1"/>
  <c r="AU51" i="1"/>
  <c r="AU52" i="1"/>
  <c r="AU53" i="1"/>
  <c r="AU54" i="1"/>
  <c r="AU55" i="1"/>
  <c r="AU56" i="1"/>
  <c r="AU57" i="1"/>
  <c r="AU58" i="1"/>
  <c r="AU59" i="1"/>
  <c r="AU60" i="1"/>
  <c r="AU61" i="1"/>
  <c r="AU62" i="1"/>
  <c r="AU63" i="1"/>
  <c r="AU64" i="1"/>
  <c r="AU67" i="1"/>
  <c r="AU68" i="1"/>
  <c r="AU69" i="1"/>
  <c r="AU70" i="1"/>
  <c r="AU71" i="1"/>
  <c r="AU72" i="1"/>
  <c r="AU73" i="1"/>
  <c r="AU74" i="1"/>
  <c r="AU75" i="1"/>
  <c r="AU76" i="1"/>
  <c r="AU78" i="1"/>
  <c r="AU79" i="1"/>
  <c r="AU80" i="1"/>
  <c r="AU81" i="1"/>
  <c r="AU82" i="1"/>
  <c r="AU83" i="1"/>
  <c r="AU84" i="1"/>
  <c r="AU85" i="1"/>
  <c r="AU87" i="1"/>
  <c r="AU88" i="1"/>
  <c r="AU89" i="1"/>
  <c r="AU90" i="1"/>
  <c r="AU91" i="1"/>
  <c r="AU92" i="1"/>
  <c r="AU93" i="1"/>
  <c r="AU94" i="1"/>
  <c r="AU95" i="1"/>
  <c r="AU45" i="1"/>
  <c r="S88" i="1"/>
  <c r="O88" i="1"/>
  <c r="K88" i="1"/>
  <c r="G88" i="1"/>
  <c r="S49" i="1"/>
  <c r="O49" i="1"/>
  <c r="K49" i="1"/>
  <c r="G49" i="1"/>
  <c r="S89" i="1"/>
  <c r="O89" i="1"/>
  <c r="K89" i="1"/>
  <c r="G89" i="1"/>
  <c r="S81" i="1"/>
  <c r="O81" i="1"/>
  <c r="K81" i="1"/>
  <c r="G81" i="1"/>
  <c r="S87" i="1"/>
  <c r="O87" i="1"/>
  <c r="K87" i="1"/>
  <c r="G87" i="1"/>
  <c r="S86" i="1"/>
  <c r="O86" i="1"/>
  <c r="K86" i="1"/>
  <c r="G86" i="1"/>
  <c r="K60" i="1"/>
  <c r="K61" i="1"/>
  <c r="K62" i="1"/>
  <c r="K63" i="1"/>
  <c r="K64" i="1"/>
  <c r="K67" i="1"/>
  <c r="K68" i="1"/>
  <c r="K69" i="1"/>
  <c r="K70" i="1"/>
  <c r="K71" i="1"/>
  <c r="K72" i="1"/>
  <c r="K73" i="1"/>
  <c r="K59" i="1"/>
  <c r="S46" i="1"/>
  <c r="S47" i="1"/>
  <c r="S48" i="1"/>
  <c r="S50" i="1"/>
  <c r="S52" i="1"/>
  <c r="S54" i="1"/>
  <c r="S56" i="1"/>
  <c r="S57" i="1"/>
  <c r="S59" i="1"/>
  <c r="S60" i="1"/>
  <c r="S61" i="1"/>
  <c r="S62" i="1"/>
  <c r="S63" i="1"/>
  <c r="S64" i="1"/>
  <c r="S67" i="1"/>
  <c r="S68" i="1"/>
  <c r="S69" i="1"/>
  <c r="S70" i="1"/>
  <c r="S71" i="1"/>
  <c r="S72" i="1"/>
  <c r="S73" i="1"/>
  <c r="S75" i="1"/>
  <c r="S76" i="1"/>
  <c r="S77" i="1"/>
  <c r="S78" i="1"/>
  <c r="S79" i="1"/>
  <c r="S80" i="1"/>
  <c r="S82" i="1"/>
  <c r="S83" i="1"/>
  <c r="S84" i="1"/>
  <c r="S85" i="1"/>
  <c r="S45" i="1"/>
  <c r="O46" i="1"/>
  <c r="O47" i="1"/>
  <c r="O48" i="1"/>
  <c r="O50" i="1"/>
  <c r="O52" i="1"/>
  <c r="O54" i="1"/>
  <c r="O56" i="1"/>
  <c r="O57" i="1"/>
  <c r="O59" i="1"/>
  <c r="O60" i="1"/>
  <c r="O61" i="1"/>
  <c r="O62" i="1"/>
  <c r="O63" i="1"/>
  <c r="O64" i="1"/>
  <c r="O67" i="1"/>
  <c r="O68" i="1"/>
  <c r="O71" i="1"/>
  <c r="O73" i="1"/>
  <c r="O75" i="1"/>
  <c r="O76" i="1"/>
  <c r="O77" i="1"/>
  <c r="O78" i="1"/>
  <c r="O79" i="1"/>
  <c r="O80" i="1"/>
  <c r="O82" i="1"/>
  <c r="O83" i="1"/>
  <c r="O84" i="1"/>
  <c r="O85" i="1"/>
  <c r="O91" i="1"/>
  <c r="O45" i="1"/>
  <c r="K46" i="1"/>
  <c r="K47" i="1"/>
  <c r="K48" i="1"/>
  <c r="K50" i="1"/>
  <c r="K52" i="1"/>
  <c r="K54" i="1"/>
  <c r="K56" i="1"/>
  <c r="K57" i="1"/>
  <c r="K75" i="1"/>
  <c r="K76" i="1"/>
  <c r="K77" i="1"/>
  <c r="K78" i="1"/>
  <c r="K79" i="1"/>
  <c r="K80" i="1"/>
  <c r="K82" i="1"/>
  <c r="K83" i="1"/>
  <c r="K84" i="1"/>
  <c r="K85" i="1"/>
  <c r="K91" i="1"/>
  <c r="K92" i="1"/>
  <c r="K93" i="1"/>
  <c r="K95" i="1"/>
  <c r="K45" i="1"/>
  <c r="G46" i="1"/>
  <c r="G47" i="1"/>
  <c r="G48" i="1"/>
  <c r="G50" i="1"/>
  <c r="G52" i="1"/>
  <c r="G54" i="1"/>
  <c r="G56" i="1"/>
  <c r="G57" i="1"/>
  <c r="G59" i="1"/>
  <c r="G60" i="1"/>
  <c r="G61" i="1"/>
  <c r="G62" i="1"/>
  <c r="G63" i="1"/>
  <c r="G64" i="1"/>
  <c r="G67" i="1"/>
  <c r="G68" i="1"/>
  <c r="G69" i="1"/>
  <c r="G70" i="1"/>
  <c r="G71" i="1"/>
  <c r="G72" i="1"/>
  <c r="G73" i="1"/>
  <c r="G75" i="1"/>
  <c r="G76" i="1"/>
  <c r="G77" i="1"/>
  <c r="G78" i="1"/>
  <c r="G79" i="1"/>
  <c r="G80" i="1"/>
  <c r="G82" i="1"/>
  <c r="G83" i="1"/>
  <c r="G84" i="1"/>
  <c r="G85" i="1"/>
  <c r="G91" i="1"/>
  <c r="G92" i="1"/>
  <c r="G93" i="1"/>
  <c r="G94" i="1"/>
  <c r="G95" i="1"/>
  <c r="G45" i="1"/>
  <c r="T99" i="1" l="1"/>
  <c r="S100" i="1"/>
  <c r="K100" i="1"/>
  <c r="T65" i="1"/>
  <c r="T45" i="1"/>
  <c r="T48" i="1"/>
  <c r="O58" i="1"/>
  <c r="Q101" i="1"/>
  <c r="L101" i="1"/>
  <c r="O74" i="1"/>
  <c r="S90" i="1"/>
  <c r="G90" i="1"/>
  <c r="G51" i="1"/>
  <c r="K90" i="1"/>
  <c r="O100" i="1"/>
  <c r="S51" i="1"/>
  <c r="S74" i="1"/>
  <c r="S58" i="1"/>
  <c r="T88" i="1"/>
  <c r="F101" i="1"/>
  <c r="G74" i="1"/>
  <c r="G58" i="1"/>
  <c r="T46" i="1"/>
  <c r="K58" i="1"/>
  <c r="O90" i="1"/>
  <c r="K74" i="1"/>
  <c r="E101" i="1"/>
  <c r="J101" i="1"/>
  <c r="M101" i="1"/>
  <c r="D101" i="1"/>
  <c r="T49" i="1"/>
  <c r="N101" i="1"/>
  <c r="R101" i="1"/>
  <c r="I101" i="1"/>
  <c r="P101" i="1"/>
  <c r="T89" i="1"/>
  <c r="T81" i="1"/>
  <c r="T86" i="1"/>
  <c r="T87" i="1"/>
  <c r="T69" i="1"/>
  <c r="G100" i="1"/>
  <c r="T72" i="1"/>
  <c r="T71" i="1"/>
  <c r="K51" i="1"/>
  <c r="O51" i="1"/>
  <c r="T91" i="1"/>
  <c r="T70" i="1"/>
  <c r="T94" i="1"/>
  <c r="T85" i="1"/>
  <c r="T80" i="1"/>
  <c r="T76" i="1"/>
  <c r="T67" i="1"/>
  <c r="T56" i="1"/>
  <c r="T61" i="1"/>
  <c r="T63" i="1"/>
  <c r="T59" i="1"/>
  <c r="T52" i="1"/>
  <c r="T93" i="1"/>
  <c r="T84" i="1"/>
  <c r="T79" i="1"/>
  <c r="T75" i="1"/>
  <c r="T64" i="1"/>
  <c r="T60" i="1"/>
  <c r="T54" i="1"/>
  <c r="T47" i="1"/>
  <c r="T82" i="1"/>
  <c r="T77" i="1"/>
  <c r="T68" i="1"/>
  <c r="T62" i="1"/>
  <c r="T57" i="1"/>
  <c r="T50" i="1"/>
  <c r="T92" i="1"/>
  <c r="T83" i="1"/>
  <c r="T78" i="1"/>
  <c r="T73" i="1"/>
  <c r="T74" i="1" l="1"/>
  <c r="S101" i="1"/>
  <c r="K101" i="1"/>
  <c r="T58" i="1"/>
  <c r="T90" i="1"/>
  <c r="O101" i="1"/>
  <c r="T51" i="1"/>
  <c r="G101" i="1"/>
  <c r="T100" i="1"/>
  <c r="T101" i="1" l="1"/>
  <c r="C103" i="1"/>
  <c r="H100" i="1"/>
  <c r="H101" i="1" s="1"/>
</calcChain>
</file>

<file path=xl/sharedStrings.xml><?xml version="1.0" encoding="utf-8"?>
<sst xmlns="http://schemas.openxmlformats.org/spreadsheetml/2006/main" count="151" uniqueCount="110">
  <si>
    <t>ESTADÍSTICAS DE ENTREGA MATERIALES PATRIÓTICOS</t>
  </si>
  <si>
    <t>Material</t>
  </si>
  <si>
    <t>Tipo de material</t>
  </si>
  <si>
    <t>Bandera Nacional dominicana 10x15</t>
  </si>
  <si>
    <t>Bandera</t>
  </si>
  <si>
    <t>Bandera Nacional dominicana 4x6</t>
  </si>
  <si>
    <t>Bandera Nacional dominicana 3x4</t>
  </si>
  <si>
    <t>Bandera Institucional</t>
  </si>
  <si>
    <t>Banderines para vehículos</t>
  </si>
  <si>
    <t>Boletín Institucional</t>
  </si>
  <si>
    <t>Páginas Duartianas</t>
  </si>
  <si>
    <t>Revista Institucional</t>
  </si>
  <si>
    <t>Leyes Patrióticas</t>
  </si>
  <si>
    <t>Libro</t>
  </si>
  <si>
    <t>Reglamento Centros y Filiales Duartianas</t>
  </si>
  <si>
    <t>Apuntes de Rosa Duarte. Archivos y versos de Juan Pablo Duarte</t>
  </si>
  <si>
    <t>Heroismo e Identidad</t>
  </si>
  <si>
    <t>La Trinitaria</t>
  </si>
  <si>
    <t>Simbología Patriótica de República Dominicana</t>
  </si>
  <si>
    <t>Deguello de Moca. Sudor y Sangre</t>
  </si>
  <si>
    <t>Episodios Duartianos</t>
  </si>
  <si>
    <t>Visión de Hostos sobre Juan Pablo Duarte</t>
  </si>
  <si>
    <t>La familia de Duarte en Caracas</t>
  </si>
  <si>
    <t>Duarte entre Escolares</t>
  </si>
  <si>
    <t>Duarte y la Simbología Patriótica</t>
  </si>
  <si>
    <t>Folleto</t>
  </si>
  <si>
    <t>Ideario de Duarte</t>
  </si>
  <si>
    <t>Resumen de la verdadera historia del general Juan Pablo Duarte</t>
  </si>
  <si>
    <t>Duarte. Liderazgo juvenil. Dinamismo</t>
  </si>
  <si>
    <t>Cronología y rendición de cuentas del general Juan Pablo Duare</t>
  </si>
  <si>
    <t>El bicentenario del nacimiento de Rosa Duarte 1820-2020</t>
  </si>
  <si>
    <t>Marcos Evangelista Adón: ¡De la celebridad a la leyenda!</t>
  </si>
  <si>
    <t>Generales Timoteo y Andrés Ogando: ¡Los paladines del Sur!</t>
  </si>
  <si>
    <t>Guerra de la Restauración y la Independencia Nacional</t>
  </si>
  <si>
    <t>Historia, origen y objetivos del Instituto Duartiano</t>
  </si>
  <si>
    <t>Retrato de Juan Pablo Duarte</t>
  </si>
  <si>
    <t>Póster</t>
  </si>
  <si>
    <t>Escudo Nacional</t>
  </si>
  <si>
    <t xml:space="preserve">Tríada de los Padres de la Patria </t>
  </si>
  <si>
    <t>Juramento Trinitario</t>
  </si>
  <si>
    <t>Rendición de cuentas</t>
  </si>
  <si>
    <t xml:space="preserve">Notas estadísticas: </t>
  </si>
  <si>
    <t xml:space="preserve">*Total de materiales entregados, en el trimestre: </t>
  </si>
  <si>
    <t>*Tipo de material más solicitados | entregados:</t>
  </si>
  <si>
    <t>Folletos | Revistas y boletines | Pósters | Banderas</t>
  </si>
  <si>
    <t xml:space="preserve">Preparado por: </t>
  </si>
  <si>
    <t>Encargado de almacen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</si>
  <si>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</si>
  <si>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</si>
  <si>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</si>
  <si>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</si>
  <si>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</si>
  <si>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</si>
  <si>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</si>
  <si>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</si>
  <si>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</si>
  <si>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</si>
  <si>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</si>
  <si>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</si>
  <si>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Cantidad entregada por mes</t>
  </si>
  <si>
    <t>Vida de Juan Pablo Duarte</t>
  </si>
  <si>
    <t>Juan Pablo Duarte. Escritos</t>
  </si>
  <si>
    <t>La Nación dominicana</t>
  </si>
  <si>
    <t>Proyecto de Ley Fundamental de Juan Pablo Duarte</t>
  </si>
  <si>
    <t>Total 2do trimestre</t>
  </si>
  <si>
    <t>Total 1er trimestre</t>
  </si>
  <si>
    <t>Total 3er trimestre</t>
  </si>
  <si>
    <t>Total 4to  trimestre</t>
  </si>
  <si>
    <t>Total consolidado</t>
  </si>
  <si>
    <t>VÍA: OFICINA DE ACCESO A LA INFORMACION PÚBLICA</t>
  </si>
  <si>
    <t>SECRETARÍA GENERAL DEL INSTITUTO DUARTIANO</t>
  </si>
  <si>
    <t>TOTAL / BANDERAS</t>
  </si>
  <si>
    <t>TOTAL / LIBROS</t>
  </si>
  <si>
    <t>TOTAL / FOLLETOS</t>
  </si>
  <si>
    <t>TOTAL / PÓSTERES</t>
  </si>
  <si>
    <t>TOTAL / LEYES-REGLAMENTO</t>
  </si>
  <si>
    <t>Mujeres de la Trinitaria y de la Restauración de la Independencia</t>
  </si>
  <si>
    <t>El General Candelario de la Rosa: defensor de la Independencia  y héroe restaurador</t>
  </si>
  <si>
    <t xml:space="preserve">Rosa Duarte. Heroína Trinitaria </t>
  </si>
  <si>
    <t>Lic. Junior Torres Morel</t>
  </si>
  <si>
    <t>Encargado Div. Administrativa</t>
  </si>
  <si>
    <t>Revisado por:</t>
  </si>
  <si>
    <t>Banderiones de papel</t>
  </si>
  <si>
    <t>Vicente Celestino Duarte</t>
  </si>
  <si>
    <t>ENTREGA DE MATERIALES PATRIÓTICOS</t>
  </si>
  <si>
    <t>BANDERAS</t>
  </si>
  <si>
    <t>PUBLICACIONES INSTITUCIONALES</t>
  </si>
  <si>
    <t>LIBROS COLECCIÓN DUARTIANA</t>
  </si>
  <si>
    <t>FOLLETOS DIDÁCTICOS</t>
  </si>
  <si>
    <t>Continua en segunda página de este documento: Tabulación de entrega de materiales didácticos - patrióticos | salida de Almacén</t>
  </si>
  <si>
    <t>Fecha de elaboración:</t>
  </si>
  <si>
    <t xml:space="preserve">Fuente: </t>
  </si>
  <si>
    <t>Salidas Almacén Instituto Duartiano</t>
  </si>
  <si>
    <t>Duarte y la Historia</t>
  </si>
  <si>
    <t>Busto de Duarte de escritorio</t>
  </si>
  <si>
    <t>Estatuilla</t>
  </si>
  <si>
    <t>Duarte 25</t>
  </si>
  <si>
    <t>Bolsas institucionales</t>
  </si>
  <si>
    <t>Bolsa</t>
  </si>
  <si>
    <t>PÓSTERES E IMÁGENES Y OTROS</t>
  </si>
  <si>
    <t>Avelino García</t>
  </si>
  <si>
    <t>Bumper Sticker</t>
  </si>
  <si>
    <t>Botón (Pin)</t>
  </si>
  <si>
    <t>Sección Planificación y Desarrollo</t>
  </si>
  <si>
    <t>TABULACIÓN DE ENTREGA MATERIALES DIDÁCTICOS - PATRIÓTICOS OCTUBRE - DICIEMBRE 2024</t>
  </si>
  <si>
    <t>OCTUBRE</t>
  </si>
  <si>
    <t>NOVIEMBRE</t>
  </si>
  <si>
    <t>DICIEMBRE</t>
  </si>
  <si>
    <t>ESTADÍSTICAS DE ENTREGA MATERIALES DIDÁCTICOS - PATRIÓTICOS OCTUBRE - DICIEMBRE 2024</t>
  </si>
  <si>
    <t>2 de enero,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</si>
</sst>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4"/>
      <color theme="1"/>
      <name val="Amasis MT Pro Light"/>
      <family val="1"/>
    </font>
    <font>
      <sz val="11"/>
      <color theme="1"/>
      <name val="Amasis MT Pro Light"/>
      <family val="1"/>
    </font>
    <font>
      <b/>
      <sz val="11"/>
      <color theme="1"/>
      <name val="Amasis MT Pro Light"/>
      <family val="1"/>
    </font>
    <font>
      <sz val="14"/>
      <color theme="1"/>
      <name val="Amasis MT Pro Light"/>
      <family val="1"/>
    </font>
    <font>
      <sz val="12"/>
      <color theme="1"/>
      <name val="Amasis MT Pro Light"/>
      <family val="1"/>
    </font>
    <font>
      <b/>
      <sz val="10"/>
      <color theme="1"/>
      <name val="Amasis MT Pro Light"/>
      <family val="1"/>
    </font>
    <font>
      <b/>
      <sz val="11"/>
      <color theme="1"/>
      <name val="Amasis MT Pro Light"/>
      <family val="1"/>
    </font>
    <font>
      <sz val="20"/>
      <color theme="1"/>
      <name val="Amasis MT Pro Light"/>
      <family val="1"/>
    </font>
    <font>
      <sz val="10"/>
      <color theme="1"/>
      <name val="Amasis MT Pro Light"/>
      <family val="1"/>
    </font>
    <font>
      <b/>
      <sz val="11"/>
      <color theme="1"/>
      <name val="Calibri"/>
      <family val="2"/>
      <scheme val="minor"/>
    </font>
    <font>
      <b/>
      <sz val="8"/>
      <color theme="1"/>
      <name val="Amasis MT Pro Light"/>
      <family val="1"/>
    </font>
    <font>
      <sz val="10"/>
      <color theme="1"/>
      <name val="Calibri"/>
      <family val="2"/>
      <scheme val="minor"/>
    </font>
    <font>
      <b/>
      <sz val="11"/>
      <color theme="5" tint="-0.249977111117893"/>
      <name val="Amasis MT Pro Light"/>
      <family val="1"/>
    </font>
    <font>
      <b/>
      <sz val="12"/>
      <color theme="5" tint="-0.249977111117893"/>
      <name val="Amasis MT Pro Light"/>
      <family val="1"/>
    </font>
    <font>
      <sz val="11"/>
      <color theme="1"/>
      <name val="Amasis MT Pro"/>
      <family val="1"/>
    </font>
    <font>
      <i/>
      <sz val="14"/>
      <color theme="1"/>
      <name val="Amasis MT Pro Light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wrapText="1"/>
    </xf>
    <xf numFmtId="0" fontId="2" fillId="2" borderId="7" xfId="0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2" fillId="2" borderId="9" xfId="0" applyFont="1" applyFill="1" applyBorder="1" applyAlignment="1">
      <alignment vertical="center"/>
    </xf>
    <xf numFmtId="0" fontId="3" fillId="2" borderId="10" xfId="0" applyFont="1" applyFill="1" applyBorder="1"/>
    <xf numFmtId="0" fontId="2" fillId="2" borderId="10" xfId="0" applyFont="1" applyFill="1" applyBorder="1"/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10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9" fillId="2" borderId="0" xfId="0" applyFont="1" applyFill="1" applyAlignment="1">
      <alignment horizontal="right"/>
    </xf>
    <xf numFmtId="0" fontId="6" fillId="5" borderId="3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2" fillId="2" borderId="5" xfId="0" applyFont="1" applyFill="1" applyBorder="1" applyAlignment="1">
      <alignment wrapText="1"/>
    </xf>
    <xf numFmtId="0" fontId="2" fillId="2" borderId="5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 vertical="center" textRotation="45"/>
    </xf>
    <xf numFmtId="0" fontId="2" fillId="4" borderId="19" xfId="0" applyFont="1" applyFill="1" applyBorder="1" applyAlignment="1">
      <alignment wrapText="1"/>
    </xf>
    <xf numFmtId="0" fontId="2" fillId="4" borderId="20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right"/>
    </xf>
    <xf numFmtId="0" fontId="7" fillId="3" borderId="8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right"/>
    </xf>
    <xf numFmtId="0" fontId="8" fillId="2" borderId="19" xfId="0" applyFont="1" applyFill="1" applyBorder="1" applyAlignment="1">
      <alignment horizontal="center" vertical="center" textRotation="90"/>
    </xf>
    <xf numFmtId="0" fontId="0" fillId="0" borderId="18" xfId="0" applyBorder="1"/>
    <xf numFmtId="0" fontId="2" fillId="2" borderId="18" xfId="0" applyFont="1" applyFill="1" applyBorder="1"/>
    <xf numFmtId="0" fontId="2" fillId="2" borderId="26" xfId="0" applyFont="1" applyFill="1" applyBorder="1" applyAlignment="1">
      <alignment horizontal="right"/>
    </xf>
    <xf numFmtId="0" fontId="9" fillId="2" borderId="14" xfId="0" applyFont="1" applyFill="1" applyBorder="1" applyAlignment="1">
      <alignment horizontal="left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wrapText="1"/>
    </xf>
    <xf numFmtId="0" fontId="9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12" fillId="0" borderId="0" xfId="0" applyFont="1"/>
    <xf numFmtId="0" fontId="9" fillId="2" borderId="0" xfId="0" applyFont="1" applyFill="1"/>
    <xf numFmtId="0" fontId="2" fillId="2" borderId="2" xfId="0" applyFont="1" applyFill="1" applyBorder="1" applyAlignment="1">
      <alignment horizontal="right"/>
    </xf>
    <xf numFmtId="0" fontId="2" fillId="2" borderId="25" xfId="0" applyFont="1" applyFill="1" applyBorder="1" applyAlignment="1">
      <alignment horizontal="right"/>
    </xf>
    <xf numFmtId="0" fontId="11" fillId="2" borderId="22" xfId="0" applyFont="1" applyFill="1" applyBorder="1" applyAlignment="1">
      <alignment horizontal="right" wrapText="1"/>
    </xf>
    <xf numFmtId="0" fontId="1" fillId="2" borderId="0" xfId="0" applyFont="1" applyFill="1" applyAlignment="1">
      <alignment horizontal="center"/>
    </xf>
    <xf numFmtId="0" fontId="11" fillId="2" borderId="24" xfId="0" applyFont="1" applyFill="1" applyBorder="1" applyAlignment="1">
      <alignment horizontal="right" wrapText="1"/>
    </xf>
    <xf numFmtId="0" fontId="10" fillId="0" borderId="0" xfId="0" applyFont="1"/>
    <xf numFmtId="0" fontId="11" fillId="2" borderId="23" xfId="0" applyFont="1" applyFill="1" applyBorder="1" applyAlignment="1">
      <alignment wrapText="1"/>
    </xf>
    <xf numFmtId="0" fontId="11" fillId="2" borderId="18" xfId="0" applyFont="1" applyFill="1" applyBorder="1" applyAlignment="1">
      <alignment wrapText="1"/>
    </xf>
    <xf numFmtId="0" fontId="11" fillId="2" borderId="22" xfId="0" applyFont="1" applyFill="1" applyBorder="1"/>
    <xf numFmtId="0" fontId="11" fillId="2" borderId="24" xfId="0" applyFont="1" applyFill="1" applyBorder="1"/>
    <xf numFmtId="0" fontId="13" fillId="5" borderId="7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15" fillId="0" borderId="0" xfId="0" applyFont="1"/>
    <xf numFmtId="0" fontId="16" fillId="2" borderId="0" xfId="0" applyFont="1" applyFill="1" applyAlignment="1">
      <alignment horizontal="left"/>
    </xf>
    <xf numFmtId="0" fontId="9" fillId="2" borderId="18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2" fillId="2" borderId="18" xfId="0" applyFont="1" applyFill="1" applyBorder="1" applyAlignment="1">
      <alignment horizontal="center" vertical="center"/>
    </xf>
    <xf numFmtId="0" fontId="3" fillId="2" borderId="18" xfId="0" applyFont="1" applyFill="1" applyBorder="1"/>
    <xf numFmtId="0" fontId="2" fillId="2" borderId="24" xfId="0" applyFont="1" applyFill="1" applyBorder="1" applyAlignment="1">
      <alignment wrapText="1"/>
    </xf>
    <xf numFmtId="0" fontId="7" fillId="3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textRotation="90"/>
    </xf>
    <xf numFmtId="0" fontId="8" fillId="2" borderId="27" xfId="0" applyFont="1" applyFill="1" applyBorder="1" applyAlignment="1">
      <alignment horizontal="center" vertical="center" textRotation="90"/>
    </xf>
    <xf numFmtId="0" fontId="8" fillId="2" borderId="28" xfId="0" applyFont="1" applyFill="1" applyBorder="1" applyAlignment="1">
      <alignment horizontal="center" vertical="center" textRotation="90"/>
    </xf>
    <xf numFmtId="0" fontId="6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r>
              <a:rPr lang="es-DO" sz="2000"/>
              <a:t>MATERIALES</a:t>
            </a:r>
            <a:r>
              <a:rPr lang="es-DO" sz="2000" baseline="0"/>
              <a:t> DIDÁCTICOS - PATRIÓTICOS ENTREGADOS AL CIUDADANO</a:t>
            </a:r>
            <a:endParaRPr lang="es-DO" sz="2000"/>
          </a:p>
          <a:p>
            <a:pPr>
              <a:defRPr sz="2000"/>
            </a:pPr>
            <a:r>
              <a:rPr lang="es-DO" sz="2000" b="0"/>
              <a:t>Fuente: Instituto Duartiano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29210720279997154"/>
          <c:y val="0.11156530618379248"/>
          <c:w val="0.68613081833389411"/>
          <c:h val="0.7069588102193370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'Datos de gráfica'!$B$2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'Datos de gráfica'!$A$3:$A$7</c:f>
              <c:strCache>
                <c:ptCount val="5"/>
                <c:pt idx="0">
                  <c:v>BANDERAS</c:v>
                </c:pt>
                <c:pt idx="1">
                  <c:v>PUBLICACIONES INSTITUCIONALES</c:v>
                </c:pt>
                <c:pt idx="2">
                  <c:v>LIBROS COLECCIÓN DUARTIANA</c:v>
                </c:pt>
                <c:pt idx="3">
                  <c:v>FOLLETOS DIDÁCTICOS</c:v>
                </c:pt>
                <c:pt idx="4">
                  <c:v>PÓSTERES E IMÁGENES Y OTROS</c:v>
                </c:pt>
              </c:strCache>
            </c:strRef>
          </c:cat>
          <c:val>
            <c:numRef>
              <c:f>'Datos de gráfica'!$B$3:$B$7</c:f>
              <c:numCache>
                <c:formatCode>General</c:formatCode>
                <c:ptCount val="5"/>
                <c:pt idx="0">
                  <c:v>82</c:v>
                </c:pt>
                <c:pt idx="1">
                  <c:v>101</c:v>
                </c:pt>
                <c:pt idx="2">
                  <c:v>87</c:v>
                </c:pt>
                <c:pt idx="3">
                  <c:v>1308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A0-4EE2-B003-44E62346FDC3}"/>
            </c:ext>
          </c:extLst>
        </c:ser>
        <c:ser>
          <c:idx val="1"/>
          <c:order val="1"/>
          <c:tx>
            <c:strRef>
              <c:f>'Datos de gráfica'!$C$2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'Datos de gráfica'!$A$3:$A$7</c:f>
              <c:strCache>
                <c:ptCount val="5"/>
                <c:pt idx="0">
                  <c:v>BANDERAS</c:v>
                </c:pt>
                <c:pt idx="1">
                  <c:v>PUBLICACIONES INSTITUCIONALES</c:v>
                </c:pt>
                <c:pt idx="2">
                  <c:v>LIBROS COLECCIÓN DUARTIANA</c:v>
                </c:pt>
                <c:pt idx="3">
                  <c:v>FOLLETOS DIDÁCTICOS</c:v>
                </c:pt>
                <c:pt idx="4">
                  <c:v>PÓSTERES E IMÁGENES Y OTROS</c:v>
                </c:pt>
              </c:strCache>
            </c:strRef>
          </c:cat>
          <c:val>
            <c:numRef>
              <c:f>'Datos de gráfica'!$C$3:$C$7</c:f>
              <c:numCache>
                <c:formatCode>General</c:formatCode>
                <c:ptCount val="5"/>
                <c:pt idx="0">
                  <c:v>157</c:v>
                </c:pt>
                <c:pt idx="1">
                  <c:v>532</c:v>
                </c:pt>
                <c:pt idx="2">
                  <c:v>185</c:v>
                </c:pt>
                <c:pt idx="3">
                  <c:v>3077</c:v>
                </c:pt>
                <c:pt idx="4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A0-4EE2-B003-44E62346FDC3}"/>
            </c:ext>
          </c:extLst>
        </c:ser>
        <c:ser>
          <c:idx val="2"/>
          <c:order val="2"/>
          <c:tx>
            <c:strRef>
              <c:f>'Datos de gráfica'!$D$2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'Datos de gráfica'!$A$3:$A$7</c:f>
              <c:strCache>
                <c:ptCount val="5"/>
                <c:pt idx="0">
                  <c:v>BANDERAS</c:v>
                </c:pt>
                <c:pt idx="1">
                  <c:v>PUBLICACIONES INSTITUCIONALES</c:v>
                </c:pt>
                <c:pt idx="2">
                  <c:v>LIBROS COLECCIÓN DUARTIANA</c:v>
                </c:pt>
                <c:pt idx="3">
                  <c:v>FOLLETOS DIDÁCTICOS</c:v>
                </c:pt>
                <c:pt idx="4">
                  <c:v>PÓSTERES E IMÁGENES Y OTROS</c:v>
                </c:pt>
              </c:strCache>
            </c:strRef>
          </c:cat>
          <c:val>
            <c:numRef>
              <c:f>'Datos de gráfica'!$D$3:$D$7</c:f>
              <c:numCache>
                <c:formatCode>General</c:formatCode>
                <c:ptCount val="5"/>
                <c:pt idx="0">
                  <c:v>131</c:v>
                </c:pt>
                <c:pt idx="1">
                  <c:v>387</c:v>
                </c:pt>
                <c:pt idx="2">
                  <c:v>55</c:v>
                </c:pt>
                <c:pt idx="3">
                  <c:v>3550</c:v>
                </c:pt>
                <c:pt idx="4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A0-4EE2-B003-44E62346FDC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85415936"/>
        <c:axId val="918545120"/>
      </c:barChart>
      <c:catAx>
        <c:axId val="7854159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r>
                  <a:rPr lang="es-DO" sz="1800"/>
                  <a:t>Tipo de material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Amasis MT Pro" panose="02040504050005020304" pitchFamily="18" charset="0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918545120"/>
        <c:crosses val="autoZero"/>
        <c:auto val="1"/>
        <c:lblAlgn val="ctr"/>
        <c:lblOffset val="100"/>
        <c:noMultiLvlLbl val="0"/>
      </c:catAx>
      <c:valAx>
        <c:axId val="91854512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r>
                  <a:rPr lang="es-DO" sz="1600"/>
                  <a:t>Salidas de Almacén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Amasis MT Pro" panose="02040504050005020304" pitchFamily="18" charset="0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785415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400">
          <a:latin typeface="Amasis MT Pro" panose="02040504050005020304" pitchFamily="18" charset="0"/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2205038</xdr:colOff>
      <xdr:row>1</xdr:row>
      <xdr:rowOff>47625</xdr:rowOff>
    </xdr:from>
    <xdr:to>
      <xdr:col>2</xdr:col>
      <xdr:colOff>1214438</xdr:colOff>
      <xdr:row>6</xdr:row>
      <xdr:rowOff>85725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AD174CC4-EED4-466A-A4C6-CA68B193228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776538" y="250031"/>
          <a:ext cx="1219200" cy="1181100"/>
        </a:xfrm>
        <a:prstGeom prst="rect">
          <a:avLst/>
        </a:prstGeom>
        <a:ln/>
      </xdr:spPr>
    </xdr:pic>
    <xdr:clientData/>
  </xdr:twoCellAnchor>
  <xdr:twoCellAnchor>
    <xdr:from>
      <xdr:col>1</xdr:col>
      <xdr:colOff>876299</xdr:colOff>
      <xdr:row>8</xdr:row>
      <xdr:rowOff>263977</xdr:rowOff>
    </xdr:from>
    <xdr:to>
      <xdr:col>18</xdr:col>
      <xdr:colOff>612320</xdr:colOff>
      <xdr:row>39</xdr:row>
      <xdr:rowOff>54427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7276893-812B-4A4A-94BC-074FF43201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U107"/>
  <sheetViews>
    <sheetView tabSelected="1" view="pageBreakPreview" topLeftCell="A80" zoomScaleNormal="60" zoomScaleSheetLayoutView="100" workbookViewId="0">
      <selection activeCell="B60" sqref="B60"/>
    </sheetView>
  </sheetViews>
  <sheetFormatPr baseColWidth="10" defaultRowHeight="15.75" x14ac:dyDescent="0.3"/>
  <cols>
    <col min="1" max="1" width="3.140625" style="1" customWidth="1"/>
    <col min="2" max="2" width="32.28515625" style="1" customWidth="1"/>
    <col min="3" max="3" width="18.85546875" style="1" customWidth="1"/>
    <col min="4" max="4" width="12.42578125" style="1" hidden="1" customWidth="1"/>
    <col min="5" max="6" width="9.42578125" style="1" hidden="1" customWidth="1"/>
    <col min="7" max="7" width="13.28515625" style="1" hidden="1" customWidth="1"/>
    <col min="8" max="8" width="9.42578125" style="1" hidden="1" customWidth="1"/>
    <col min="9" max="9" width="11" style="1" hidden="1" customWidth="1"/>
    <col min="10" max="10" width="10.42578125" style="1" hidden="1" customWidth="1"/>
    <col min="11" max="11" width="13.140625" style="1" hidden="1" customWidth="1"/>
    <col min="12" max="12" width="8.42578125" style="1" hidden="1" customWidth="1"/>
    <col min="13" max="13" width="8.85546875" style="1" hidden="1" customWidth="1"/>
    <col min="14" max="14" width="11.42578125" style="1" hidden="1" customWidth="1"/>
    <col min="15" max="15" width="11" style="1" hidden="1" customWidth="1"/>
    <col min="16" max="16" width="9.42578125" style="1" customWidth="1"/>
    <col min="17" max="17" width="12.42578125" customWidth="1"/>
    <col min="18" max="18" width="11.5703125" style="1" customWidth="1"/>
    <col min="19" max="19" width="14" style="1" customWidth="1"/>
    <col min="20" max="20" width="16.42578125" style="1" customWidth="1"/>
    <col min="21" max="21" width="5.140625" style="1" bestFit="1" customWidth="1"/>
    <col min="22" max="22" width="7.7109375" style="1" bestFit="1" customWidth="1"/>
    <col min="23" max="23" width="4.42578125" style="1" bestFit="1" customWidth="1"/>
    <col min="24" max="24" width="5.140625" style="1" bestFit="1" customWidth="1"/>
    <col min="25" max="25" width="4.42578125" style="1" bestFit="1" customWidth="1"/>
    <col min="26" max="26" width="5" style="1" customWidth="1"/>
    <col min="27" max="27" width="4.42578125" style="1" bestFit="1" customWidth="1"/>
    <col min="28" max="28" width="5.5703125" style="1" customWidth="1"/>
    <col min="29" max="29" width="5" style="1" bestFit="1" customWidth="1"/>
    <col min="30" max="30" width="4.42578125" style="1" bestFit="1" customWidth="1"/>
    <col min="31" max="31" width="5" style="1" bestFit="1" customWidth="1"/>
    <col min="32" max="38" width="4.42578125" style="1" bestFit="1" customWidth="1"/>
    <col min="39" max="40" width="3.42578125" style="1" bestFit="1" customWidth="1"/>
    <col min="41" max="44" width="4.42578125" style="1" bestFit="1" customWidth="1"/>
    <col min="45" max="46" width="3.42578125" style="1" bestFit="1" customWidth="1"/>
    <col min="47" max="16384" width="11.42578125" style="1"/>
  </cols>
  <sheetData>
    <row r="1" spans="1:151" x14ac:dyDescent="0.3">
      <c r="Q1" s="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</row>
    <row r="2" spans="1:151" x14ac:dyDescent="0.3">
      <c r="Q2" s="1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</row>
    <row r="3" spans="1:151" ht="18.75" x14ac:dyDescent="0.3">
      <c r="A3" s="73" t="s">
        <v>70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</row>
    <row r="4" spans="1:151" x14ac:dyDescent="0.3">
      <c r="A4" s="74" t="s">
        <v>69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</row>
    <row r="5" spans="1:151" ht="15" customHeight="1" x14ac:dyDescent="0.3">
      <c r="A5" s="75" t="s">
        <v>0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</row>
    <row r="6" spans="1:151" ht="24.75" customHeight="1" x14ac:dyDescent="0.3">
      <c r="A6" s="73" t="s">
        <v>108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</row>
    <row r="7" spans="1:151" ht="24.75" customHeight="1" x14ac:dyDescent="0.3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</row>
    <row r="8" spans="1:151" ht="24.75" customHeight="1" x14ac:dyDescent="0.3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</row>
    <row r="9" spans="1:151" ht="24.75" customHeight="1" x14ac:dyDescent="0.3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</row>
    <row r="10" spans="1:151" ht="24.75" customHeight="1" x14ac:dyDescent="0.3">
      <c r="A10" s="50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</row>
    <row r="11" spans="1:151" ht="24.75" customHeight="1" x14ac:dyDescent="0.3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</row>
    <row r="12" spans="1:151" ht="24.75" customHeight="1" x14ac:dyDescent="0.3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</row>
    <row r="13" spans="1:151" ht="24.75" customHeight="1" x14ac:dyDescent="0.3">
      <c r="A13" s="5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</row>
    <row r="14" spans="1:151" ht="24.75" customHeight="1" x14ac:dyDescent="0.3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</row>
    <row r="15" spans="1:151" ht="24.75" customHeight="1" x14ac:dyDescent="0.3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</row>
    <row r="16" spans="1:151" ht="24.75" customHeight="1" x14ac:dyDescent="0.3">
      <c r="A16" s="50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</row>
    <row r="17" spans="1:151" ht="24.75" customHeight="1" x14ac:dyDescent="0.3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</row>
    <row r="18" spans="1:151" ht="24.75" customHeight="1" x14ac:dyDescent="0.3">
      <c r="A18" s="50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</row>
    <row r="19" spans="1:151" ht="24.75" customHeight="1" x14ac:dyDescent="0.3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</row>
    <row r="20" spans="1:151" ht="24.75" customHeight="1" x14ac:dyDescent="0.3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</row>
    <row r="21" spans="1:151" ht="24.75" customHeight="1" x14ac:dyDescent="0.3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</row>
    <row r="22" spans="1:151" ht="24.75" customHeight="1" x14ac:dyDescent="0.3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</row>
    <row r="23" spans="1:151" ht="24.75" customHeight="1" x14ac:dyDescent="0.3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</row>
    <row r="24" spans="1:151" ht="24.75" customHeight="1" x14ac:dyDescent="0.3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</row>
    <row r="25" spans="1:151" ht="24.75" customHeight="1" x14ac:dyDescent="0.3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</row>
    <row r="26" spans="1:151" ht="24.75" customHeight="1" x14ac:dyDescent="0.3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</row>
    <row r="27" spans="1:151" ht="24.75" customHeight="1" x14ac:dyDescent="0.3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</row>
    <row r="28" spans="1:151" ht="24.75" customHeight="1" x14ac:dyDescent="0.3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</row>
    <row r="29" spans="1:151" ht="24.75" customHeight="1" x14ac:dyDescent="0.3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</row>
    <row r="30" spans="1:151" ht="24.75" customHeight="1" x14ac:dyDescent="0.3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</row>
    <row r="31" spans="1:151" ht="24.75" customHeight="1" x14ac:dyDescent="0.3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</row>
    <row r="32" spans="1:151" ht="24.75" customHeight="1" x14ac:dyDescent="0.3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</row>
    <row r="33" spans="1:151" ht="24.75" customHeight="1" x14ac:dyDescent="0.3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</row>
    <row r="34" spans="1:151" ht="24.75" customHeight="1" x14ac:dyDescent="0.3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</row>
    <row r="35" spans="1:151" ht="24.75" customHeight="1" x14ac:dyDescent="0.3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</row>
    <row r="36" spans="1:151" ht="24.75" customHeight="1" x14ac:dyDescent="0.3">
      <c r="A36" s="6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</row>
    <row r="37" spans="1:151" ht="24.75" customHeight="1" x14ac:dyDescent="0.3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</row>
    <row r="38" spans="1:151" ht="24.75" customHeight="1" x14ac:dyDescent="0.3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</row>
    <row r="39" spans="1:151" ht="24.75" customHeight="1" x14ac:dyDescent="0.3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</row>
    <row r="40" spans="1:151" ht="24.75" customHeight="1" x14ac:dyDescent="0.3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</row>
    <row r="41" spans="1:151" ht="24.75" customHeight="1" x14ac:dyDescent="0.3">
      <c r="A41" s="60" t="s">
        <v>89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</row>
    <row r="42" spans="1:151" ht="24.75" customHeight="1" x14ac:dyDescent="0.3">
      <c r="A42" s="73" t="s">
        <v>104</v>
      </c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</row>
    <row r="43" spans="1:151" ht="18" customHeight="1" thickBot="1" x14ac:dyDescent="0.35">
      <c r="A43" s="3"/>
      <c r="B43" s="3"/>
      <c r="C43" s="71" t="s">
        <v>59</v>
      </c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</row>
    <row r="44" spans="1:151" ht="27.75" thickBot="1" x14ac:dyDescent="0.35">
      <c r="A44" s="4"/>
      <c r="B44" s="5" t="s">
        <v>1</v>
      </c>
      <c r="C44" s="5" t="s">
        <v>2</v>
      </c>
      <c r="D44" s="6" t="s">
        <v>47</v>
      </c>
      <c r="E44" s="6" t="s">
        <v>48</v>
      </c>
      <c r="F44" s="6" t="s">
        <v>49</v>
      </c>
      <c r="G44" s="22" t="s">
        <v>65</v>
      </c>
      <c r="H44" s="6" t="s">
        <v>50</v>
      </c>
      <c r="I44" s="6" t="s">
        <v>51</v>
      </c>
      <c r="J44" s="6" t="s">
        <v>52</v>
      </c>
      <c r="K44" s="22" t="s">
        <v>64</v>
      </c>
      <c r="L44" s="6" t="s">
        <v>53</v>
      </c>
      <c r="M44" s="6" t="s">
        <v>54</v>
      </c>
      <c r="N44" s="6" t="s">
        <v>55</v>
      </c>
      <c r="O44" s="22" t="s">
        <v>66</v>
      </c>
      <c r="P44" s="6" t="s">
        <v>56</v>
      </c>
      <c r="Q44" s="6" t="s">
        <v>57</v>
      </c>
      <c r="R44" s="7" t="s">
        <v>58</v>
      </c>
      <c r="S44" s="22" t="s">
        <v>67</v>
      </c>
      <c r="T44" s="7" t="s">
        <v>68</v>
      </c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</row>
    <row r="45" spans="1:151" ht="15" customHeight="1" x14ac:dyDescent="0.3">
      <c r="A45" s="68"/>
      <c r="B45" s="26" t="s">
        <v>3</v>
      </c>
      <c r="C45" s="27" t="s">
        <v>4</v>
      </c>
      <c r="D45" s="35">
        <v>2</v>
      </c>
      <c r="E45" s="35">
        <v>0</v>
      </c>
      <c r="F45" s="35">
        <v>0</v>
      </c>
      <c r="G45" s="28">
        <f>SUM(D45:F45)</f>
        <v>2</v>
      </c>
      <c r="H45" s="47">
        <v>0</v>
      </c>
      <c r="I45" s="47">
        <v>0</v>
      </c>
      <c r="J45" s="47">
        <v>0</v>
      </c>
      <c r="K45" s="23">
        <f t="shared" ref="K45:K50" si="0">SUM(H45:J45)</f>
        <v>0</v>
      </c>
      <c r="L45" s="35">
        <v>2</v>
      </c>
      <c r="M45" s="35">
        <v>0</v>
      </c>
      <c r="N45" s="35">
        <v>0</v>
      </c>
      <c r="O45" s="23">
        <f>SUM(L45:N45)</f>
        <v>2</v>
      </c>
      <c r="P45" s="35">
        <v>0</v>
      </c>
      <c r="Q45" s="35">
        <v>0</v>
      </c>
      <c r="R45" s="35">
        <v>0</v>
      </c>
      <c r="S45" s="23">
        <f>SUM(P45:R45)</f>
        <v>0</v>
      </c>
      <c r="T45" s="29">
        <f>G45+K45+O45+S45</f>
        <v>4</v>
      </c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 s="52">
        <f>SUM(U45:AT45)</f>
        <v>0</v>
      </c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</row>
    <row r="46" spans="1:151" x14ac:dyDescent="0.3">
      <c r="A46" s="69"/>
      <c r="B46" s="8" t="s">
        <v>5</v>
      </c>
      <c r="C46" s="9" t="s">
        <v>4</v>
      </c>
      <c r="D46" s="35">
        <v>37</v>
      </c>
      <c r="E46" s="35">
        <v>160</v>
      </c>
      <c r="F46" s="35">
        <v>16</v>
      </c>
      <c r="G46" s="25">
        <f t="shared" ref="G46:G99" si="1">SUM(D46:F46)</f>
        <v>213</v>
      </c>
      <c r="H46" s="35">
        <v>37</v>
      </c>
      <c r="I46" s="35">
        <v>7</v>
      </c>
      <c r="J46" s="35">
        <v>51</v>
      </c>
      <c r="K46" s="24">
        <f t="shared" si="0"/>
        <v>95</v>
      </c>
      <c r="L46" s="35">
        <v>69</v>
      </c>
      <c r="M46" s="35">
        <v>30</v>
      </c>
      <c r="N46" s="35">
        <v>91</v>
      </c>
      <c r="O46" s="24">
        <f t="shared" ref="O46:O99" si="2">SUM(L46:N46)</f>
        <v>190</v>
      </c>
      <c r="P46" s="35">
        <v>20</v>
      </c>
      <c r="Q46" s="35">
        <v>35</v>
      </c>
      <c r="R46" s="35">
        <v>30</v>
      </c>
      <c r="S46" s="24">
        <f t="shared" ref="S46:S98" si="3">SUM(P46:R46)</f>
        <v>85</v>
      </c>
      <c r="T46" s="34">
        <f>G46+K46+O46+S46</f>
        <v>583</v>
      </c>
      <c r="U46" s="39"/>
      <c r="V46" s="10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 s="52">
        <f t="shared" ref="AU46:AU95" si="4">SUM(U46:AT46)</f>
        <v>0</v>
      </c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</row>
    <row r="47" spans="1:151" x14ac:dyDescent="0.3">
      <c r="A47" s="69"/>
      <c r="B47" s="8" t="s">
        <v>6</v>
      </c>
      <c r="C47" s="9" t="s">
        <v>4</v>
      </c>
      <c r="D47" s="35">
        <v>220</v>
      </c>
      <c r="E47" s="35">
        <v>247</v>
      </c>
      <c r="F47" s="35">
        <v>48</v>
      </c>
      <c r="G47" s="25">
        <f t="shared" si="1"/>
        <v>515</v>
      </c>
      <c r="H47" s="35">
        <v>140</v>
      </c>
      <c r="I47" s="35">
        <v>69</v>
      </c>
      <c r="J47" s="35">
        <v>95</v>
      </c>
      <c r="K47" s="24">
        <f t="shared" si="0"/>
        <v>304</v>
      </c>
      <c r="L47" s="35">
        <v>94</v>
      </c>
      <c r="M47" s="35">
        <v>77</v>
      </c>
      <c r="N47" s="35">
        <v>168</v>
      </c>
      <c r="O47" s="24">
        <f t="shared" si="2"/>
        <v>339</v>
      </c>
      <c r="P47" s="35">
        <v>62</v>
      </c>
      <c r="Q47" s="35">
        <v>117</v>
      </c>
      <c r="R47" s="35">
        <v>101</v>
      </c>
      <c r="S47" s="24">
        <f t="shared" si="3"/>
        <v>280</v>
      </c>
      <c r="T47" s="34">
        <f t="shared" ref="T47:T94" si="5">G47+K47+O47+S47</f>
        <v>1438</v>
      </c>
      <c r="U47" s="39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 s="52">
        <f t="shared" si="4"/>
        <v>0</v>
      </c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</row>
    <row r="48" spans="1:151" x14ac:dyDescent="0.3">
      <c r="A48" s="69"/>
      <c r="B48" s="8" t="s">
        <v>7</v>
      </c>
      <c r="C48" s="9" t="s">
        <v>4</v>
      </c>
      <c r="D48" s="35">
        <v>0</v>
      </c>
      <c r="E48" s="35">
        <v>0</v>
      </c>
      <c r="F48" s="35">
        <v>0</v>
      </c>
      <c r="G48" s="25">
        <f t="shared" si="1"/>
        <v>0</v>
      </c>
      <c r="H48" s="35">
        <v>0</v>
      </c>
      <c r="I48" s="35">
        <v>0</v>
      </c>
      <c r="J48" s="35">
        <v>0</v>
      </c>
      <c r="K48" s="24">
        <f t="shared" si="0"/>
        <v>0</v>
      </c>
      <c r="L48" s="35">
        <v>0</v>
      </c>
      <c r="M48" s="35">
        <v>0</v>
      </c>
      <c r="N48" s="35">
        <v>0</v>
      </c>
      <c r="O48" s="24">
        <f t="shared" si="2"/>
        <v>0</v>
      </c>
      <c r="P48" s="35">
        <v>0</v>
      </c>
      <c r="Q48" s="35">
        <v>0</v>
      </c>
      <c r="R48" s="35">
        <v>0</v>
      </c>
      <c r="S48" s="24">
        <f t="shared" si="3"/>
        <v>0</v>
      </c>
      <c r="T48" s="34">
        <f>G48+K48+O48+S48</f>
        <v>0</v>
      </c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 s="52">
        <f t="shared" si="4"/>
        <v>0</v>
      </c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</row>
    <row r="49" spans="1:112" x14ac:dyDescent="0.3">
      <c r="A49" s="69"/>
      <c r="B49" s="8" t="s">
        <v>8</v>
      </c>
      <c r="C49" s="9" t="s">
        <v>4</v>
      </c>
      <c r="D49" s="35">
        <v>326</v>
      </c>
      <c r="E49" s="35">
        <v>160</v>
      </c>
      <c r="F49" s="35">
        <v>10</v>
      </c>
      <c r="G49" s="25">
        <f>SUM(D49:F49)</f>
        <v>496</v>
      </c>
      <c r="H49" s="48">
        <v>50</v>
      </c>
      <c r="I49" s="48">
        <v>15</v>
      </c>
      <c r="J49" s="48">
        <v>57</v>
      </c>
      <c r="K49" s="24">
        <f t="shared" si="0"/>
        <v>122</v>
      </c>
      <c r="L49" s="35">
        <v>20</v>
      </c>
      <c r="M49" s="35">
        <v>40</v>
      </c>
      <c r="N49" s="35">
        <v>20</v>
      </c>
      <c r="O49" s="24">
        <f>SUM(L49:N49)</f>
        <v>80</v>
      </c>
      <c r="P49" s="35">
        <v>0</v>
      </c>
      <c r="Q49" s="35">
        <v>5</v>
      </c>
      <c r="R49" s="35">
        <v>0</v>
      </c>
      <c r="S49" s="24">
        <f>SUM(P49:R49)</f>
        <v>5</v>
      </c>
      <c r="T49" s="34">
        <f>G49+K49+O49+S49</f>
        <v>703</v>
      </c>
      <c r="U49" s="39"/>
      <c r="V49" s="10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 s="52">
        <f t="shared" si="4"/>
        <v>0</v>
      </c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</row>
    <row r="50" spans="1:112" x14ac:dyDescent="0.3">
      <c r="A50" s="69"/>
      <c r="B50" s="8" t="s">
        <v>82</v>
      </c>
      <c r="C50" s="9" t="s">
        <v>4</v>
      </c>
      <c r="D50" s="35">
        <v>70</v>
      </c>
      <c r="E50" s="35">
        <v>0</v>
      </c>
      <c r="F50" s="35">
        <v>0</v>
      </c>
      <c r="G50" s="25">
        <f t="shared" si="1"/>
        <v>70</v>
      </c>
      <c r="H50" s="48">
        <v>0</v>
      </c>
      <c r="I50" s="48">
        <v>0</v>
      </c>
      <c r="J50" s="48">
        <v>0</v>
      </c>
      <c r="K50" s="24">
        <f t="shared" si="0"/>
        <v>0</v>
      </c>
      <c r="L50" s="35">
        <v>0</v>
      </c>
      <c r="M50" s="35">
        <v>0</v>
      </c>
      <c r="N50" s="35">
        <v>0</v>
      </c>
      <c r="O50" s="24">
        <f t="shared" si="2"/>
        <v>0</v>
      </c>
      <c r="P50" s="35">
        <v>0</v>
      </c>
      <c r="Q50" s="35">
        <v>0</v>
      </c>
      <c r="R50" s="35">
        <v>0</v>
      </c>
      <c r="S50" s="24">
        <f t="shared" si="3"/>
        <v>0</v>
      </c>
      <c r="T50" s="34">
        <f t="shared" si="5"/>
        <v>70</v>
      </c>
      <c r="U50" s="39"/>
      <c r="V50" s="1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 s="52">
        <f t="shared" si="4"/>
        <v>0</v>
      </c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</row>
    <row r="51" spans="1:112" ht="16.5" x14ac:dyDescent="0.3">
      <c r="A51" s="69"/>
      <c r="B51" s="49" t="s">
        <v>71</v>
      </c>
      <c r="C51" s="53"/>
      <c r="D51" s="53">
        <f t="shared" ref="D51:S51" si="6">SUM(D45:D50)</f>
        <v>655</v>
      </c>
      <c r="E51" s="53">
        <f t="shared" si="6"/>
        <v>567</v>
      </c>
      <c r="F51" s="53">
        <f t="shared" si="6"/>
        <v>74</v>
      </c>
      <c r="G51" s="57">
        <f t="shared" si="6"/>
        <v>1296</v>
      </c>
      <c r="H51" s="53">
        <f t="shared" si="6"/>
        <v>227</v>
      </c>
      <c r="I51" s="53">
        <f t="shared" si="6"/>
        <v>91</v>
      </c>
      <c r="J51" s="53">
        <f t="shared" si="6"/>
        <v>203</v>
      </c>
      <c r="K51" s="57">
        <f t="shared" si="6"/>
        <v>521</v>
      </c>
      <c r="L51" s="55">
        <f t="shared" si="6"/>
        <v>185</v>
      </c>
      <c r="M51" s="55">
        <f t="shared" si="6"/>
        <v>147</v>
      </c>
      <c r="N51" s="55">
        <f t="shared" si="6"/>
        <v>279</v>
      </c>
      <c r="O51" s="57">
        <f t="shared" si="6"/>
        <v>611</v>
      </c>
      <c r="P51" s="55">
        <f t="shared" si="6"/>
        <v>82</v>
      </c>
      <c r="Q51" s="55">
        <f t="shared" si="6"/>
        <v>157</v>
      </c>
      <c r="R51" s="55">
        <f t="shared" si="6"/>
        <v>131</v>
      </c>
      <c r="S51" s="57">
        <f t="shared" si="6"/>
        <v>370</v>
      </c>
      <c r="T51" s="58">
        <f>G51+K51+O51+S51</f>
        <v>2798</v>
      </c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 s="52">
        <f t="shared" si="4"/>
        <v>0</v>
      </c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</row>
    <row r="52" spans="1:112" x14ac:dyDescent="0.3">
      <c r="A52" s="69"/>
      <c r="B52" s="8" t="s">
        <v>9</v>
      </c>
      <c r="C52" s="9" t="s">
        <v>9</v>
      </c>
      <c r="D52" s="35">
        <v>61</v>
      </c>
      <c r="E52" s="35">
        <v>2</v>
      </c>
      <c r="F52" s="35">
        <v>0</v>
      </c>
      <c r="G52" s="25">
        <f t="shared" si="1"/>
        <v>63</v>
      </c>
      <c r="H52" s="35">
        <v>77</v>
      </c>
      <c r="I52" s="35">
        <v>93</v>
      </c>
      <c r="J52" s="35">
        <v>70</v>
      </c>
      <c r="K52" s="24">
        <f>SUM(H52:J52)</f>
        <v>240</v>
      </c>
      <c r="L52" s="35">
        <v>170</v>
      </c>
      <c r="M52" s="35">
        <v>95</v>
      </c>
      <c r="N52" s="35">
        <v>273</v>
      </c>
      <c r="O52" s="24">
        <f t="shared" si="2"/>
        <v>538</v>
      </c>
      <c r="P52" s="35">
        <v>35</v>
      </c>
      <c r="Q52" s="35">
        <v>314</v>
      </c>
      <c r="R52" s="35">
        <v>124</v>
      </c>
      <c r="S52" s="24">
        <f t="shared" si="3"/>
        <v>473</v>
      </c>
      <c r="T52" s="34">
        <f t="shared" si="5"/>
        <v>1314</v>
      </c>
      <c r="U52" s="39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 s="52">
        <f t="shared" si="4"/>
        <v>0</v>
      </c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</row>
    <row r="53" spans="1:112" ht="9" customHeight="1" x14ac:dyDescent="0.3">
      <c r="A53" s="69"/>
      <c r="B53" s="8"/>
      <c r="C53" s="9"/>
      <c r="D53" s="35"/>
      <c r="E53" s="35"/>
      <c r="F53" s="35"/>
      <c r="G53" s="25"/>
      <c r="H53" s="35"/>
      <c r="I53" s="35"/>
      <c r="J53" s="35"/>
      <c r="K53" s="24"/>
      <c r="L53" s="35"/>
      <c r="M53" s="35"/>
      <c r="N53" s="35"/>
      <c r="O53" s="24"/>
      <c r="P53" s="35"/>
      <c r="Q53" s="35"/>
      <c r="R53" s="35"/>
      <c r="S53" s="24"/>
      <c r="T53" s="34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 s="52">
        <f t="shared" si="4"/>
        <v>0</v>
      </c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</row>
    <row r="54" spans="1:112" x14ac:dyDescent="0.3">
      <c r="A54" s="69"/>
      <c r="B54" s="8" t="s">
        <v>10</v>
      </c>
      <c r="C54" s="9" t="s">
        <v>11</v>
      </c>
      <c r="D54" s="35">
        <v>328</v>
      </c>
      <c r="E54" s="35">
        <v>164</v>
      </c>
      <c r="F54" s="35">
        <v>442</v>
      </c>
      <c r="G54" s="25">
        <f t="shared" si="1"/>
        <v>934</v>
      </c>
      <c r="H54" s="35">
        <v>82</v>
      </c>
      <c r="I54" s="35">
        <v>152</v>
      </c>
      <c r="J54" s="35">
        <v>93</v>
      </c>
      <c r="K54" s="24">
        <f>SUM(H54:J54)</f>
        <v>327</v>
      </c>
      <c r="L54" s="35">
        <v>173</v>
      </c>
      <c r="M54" s="35">
        <v>125</v>
      </c>
      <c r="N54" s="35">
        <v>340</v>
      </c>
      <c r="O54" s="24">
        <f t="shared" si="2"/>
        <v>638</v>
      </c>
      <c r="P54" s="35">
        <v>66</v>
      </c>
      <c r="Q54" s="35">
        <v>204</v>
      </c>
      <c r="R54" s="35">
        <v>171</v>
      </c>
      <c r="S54" s="24">
        <f t="shared" si="3"/>
        <v>441</v>
      </c>
      <c r="T54" s="34">
        <f t="shared" si="5"/>
        <v>2340</v>
      </c>
      <c r="U54" s="39"/>
      <c r="V54" s="10"/>
      <c r="W54" s="10"/>
      <c r="X54"/>
      <c r="Y54" s="10"/>
      <c r="Z54" s="10"/>
      <c r="AA54" s="10"/>
      <c r="AB54"/>
      <c r="AC54" s="10"/>
      <c r="AD54" s="10"/>
      <c r="AE54" s="10"/>
      <c r="AF54"/>
      <c r="AG54" s="10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 s="52">
        <f t="shared" si="4"/>
        <v>0</v>
      </c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</row>
    <row r="55" spans="1:112" ht="9.75" customHeight="1" x14ac:dyDescent="0.3">
      <c r="A55" s="69"/>
      <c r="B55" s="8"/>
      <c r="C55" s="9"/>
      <c r="D55" s="35"/>
      <c r="E55" s="35"/>
      <c r="F55" s="35"/>
      <c r="G55" s="25"/>
      <c r="H55" s="35"/>
      <c r="I55" s="35"/>
      <c r="J55" s="35"/>
      <c r="K55" s="24"/>
      <c r="L55" s="35"/>
      <c r="M55" s="35"/>
      <c r="N55" s="35"/>
      <c r="O55" s="24"/>
      <c r="P55" s="35"/>
      <c r="Q55" s="35"/>
      <c r="R55" s="35"/>
      <c r="S55" s="24"/>
      <c r="T55" s="34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 s="52">
        <f t="shared" si="4"/>
        <v>0</v>
      </c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</row>
    <row r="56" spans="1:112" x14ac:dyDescent="0.3">
      <c r="A56" s="69"/>
      <c r="B56" s="8" t="s">
        <v>12</v>
      </c>
      <c r="C56" s="9" t="s">
        <v>13</v>
      </c>
      <c r="D56" s="35">
        <v>0</v>
      </c>
      <c r="E56" s="35">
        <v>0</v>
      </c>
      <c r="F56" s="35">
        <v>0</v>
      </c>
      <c r="G56" s="25">
        <f t="shared" si="1"/>
        <v>0</v>
      </c>
      <c r="H56" s="35">
        <v>0</v>
      </c>
      <c r="I56" s="35">
        <v>0</v>
      </c>
      <c r="J56" s="35">
        <v>0</v>
      </c>
      <c r="K56" s="24">
        <f>SUM(H56:J56)</f>
        <v>0</v>
      </c>
      <c r="L56" s="35">
        <v>0</v>
      </c>
      <c r="M56" s="35">
        <v>0</v>
      </c>
      <c r="N56" s="35">
        <v>0</v>
      </c>
      <c r="O56" s="24">
        <f t="shared" si="2"/>
        <v>0</v>
      </c>
      <c r="P56" s="35">
        <v>0</v>
      </c>
      <c r="Q56" s="35">
        <v>5</v>
      </c>
      <c r="R56" s="35">
        <v>60</v>
      </c>
      <c r="S56" s="24">
        <f t="shared" si="3"/>
        <v>65</v>
      </c>
      <c r="T56" s="34">
        <f t="shared" si="5"/>
        <v>65</v>
      </c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 s="52">
        <f t="shared" si="4"/>
        <v>0</v>
      </c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</row>
    <row r="57" spans="1:112" ht="31.5" x14ac:dyDescent="0.3">
      <c r="A57" s="69"/>
      <c r="B57" s="8" t="s">
        <v>14</v>
      </c>
      <c r="C57" s="9" t="s">
        <v>13</v>
      </c>
      <c r="D57" s="35">
        <v>2</v>
      </c>
      <c r="E57" s="35">
        <v>10</v>
      </c>
      <c r="F57" s="35">
        <v>0</v>
      </c>
      <c r="G57" s="25">
        <f t="shared" si="1"/>
        <v>12</v>
      </c>
      <c r="H57" s="35">
        <v>10</v>
      </c>
      <c r="I57" s="35">
        <v>0</v>
      </c>
      <c r="J57" s="35">
        <v>10</v>
      </c>
      <c r="K57" s="24">
        <f>SUM(H57:J57)</f>
        <v>20</v>
      </c>
      <c r="L57" s="35">
        <v>1</v>
      </c>
      <c r="M57" s="35">
        <v>2</v>
      </c>
      <c r="N57" s="35">
        <v>10</v>
      </c>
      <c r="O57" s="24">
        <f t="shared" si="2"/>
        <v>13</v>
      </c>
      <c r="P57" s="35">
        <v>0</v>
      </c>
      <c r="Q57" s="35">
        <v>9</v>
      </c>
      <c r="R57" s="35">
        <v>32</v>
      </c>
      <c r="S57" s="24">
        <f t="shared" si="3"/>
        <v>41</v>
      </c>
      <c r="T57" s="34">
        <f t="shared" si="5"/>
        <v>86</v>
      </c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 s="52">
        <f t="shared" si="4"/>
        <v>0</v>
      </c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</row>
    <row r="58" spans="1:112" ht="16.5" x14ac:dyDescent="0.3">
      <c r="A58" s="69"/>
      <c r="B58" s="49" t="s">
        <v>75</v>
      </c>
      <c r="C58" s="53"/>
      <c r="D58" s="53">
        <f t="shared" ref="D58:I58" si="7">SUM(D52:D57)</f>
        <v>391</v>
      </c>
      <c r="E58" s="53">
        <f t="shared" si="7"/>
        <v>176</v>
      </c>
      <c r="F58" s="53">
        <f t="shared" si="7"/>
        <v>442</v>
      </c>
      <c r="G58" s="57">
        <f t="shared" si="7"/>
        <v>1009</v>
      </c>
      <c r="H58" s="53">
        <f t="shared" si="7"/>
        <v>169</v>
      </c>
      <c r="I58" s="53">
        <f t="shared" si="7"/>
        <v>245</v>
      </c>
      <c r="J58" s="53">
        <f t="shared" ref="J58:S58" si="8">SUM(J52:J57)</f>
        <v>173</v>
      </c>
      <c r="K58" s="57">
        <f t="shared" si="8"/>
        <v>587</v>
      </c>
      <c r="L58" s="55">
        <f t="shared" si="8"/>
        <v>344</v>
      </c>
      <c r="M58" s="55">
        <f t="shared" si="8"/>
        <v>222</v>
      </c>
      <c r="N58" s="55">
        <f t="shared" si="8"/>
        <v>623</v>
      </c>
      <c r="O58" s="57">
        <f t="shared" si="8"/>
        <v>1189</v>
      </c>
      <c r="P58" s="55">
        <f t="shared" si="8"/>
        <v>101</v>
      </c>
      <c r="Q58" s="55">
        <f t="shared" si="8"/>
        <v>532</v>
      </c>
      <c r="R58" s="55">
        <f t="shared" si="8"/>
        <v>387</v>
      </c>
      <c r="S58" s="57">
        <f t="shared" si="8"/>
        <v>1020</v>
      </c>
      <c r="T58" s="58">
        <f>G58+K58+O58+S58</f>
        <v>3805</v>
      </c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 s="52">
        <f t="shared" si="4"/>
        <v>0</v>
      </c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</row>
    <row r="59" spans="1:112" x14ac:dyDescent="0.3">
      <c r="A59" s="69"/>
      <c r="B59" s="8" t="s">
        <v>60</v>
      </c>
      <c r="C59" s="9" t="s">
        <v>13</v>
      </c>
      <c r="D59" s="35">
        <v>21</v>
      </c>
      <c r="E59" s="35">
        <v>2</v>
      </c>
      <c r="F59" s="35">
        <v>0</v>
      </c>
      <c r="G59" s="25">
        <f t="shared" si="1"/>
        <v>23</v>
      </c>
      <c r="H59" s="35">
        <v>5</v>
      </c>
      <c r="I59" s="35">
        <v>2</v>
      </c>
      <c r="J59" s="35">
        <v>5</v>
      </c>
      <c r="K59" s="24">
        <f>SUM(H59:J59)</f>
        <v>12</v>
      </c>
      <c r="L59" s="35">
        <v>2</v>
      </c>
      <c r="M59" s="35">
        <v>1</v>
      </c>
      <c r="N59" s="35">
        <v>2</v>
      </c>
      <c r="O59" s="24">
        <f t="shared" si="2"/>
        <v>5</v>
      </c>
      <c r="P59" s="35">
        <v>6</v>
      </c>
      <c r="Q59" s="35">
        <v>8</v>
      </c>
      <c r="R59" s="35">
        <v>3</v>
      </c>
      <c r="S59" s="24">
        <f t="shared" si="3"/>
        <v>17</v>
      </c>
      <c r="T59" s="34">
        <f t="shared" si="5"/>
        <v>57</v>
      </c>
      <c r="U59" s="39"/>
      <c r="V59" s="10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 s="52">
        <f t="shared" si="4"/>
        <v>0</v>
      </c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</row>
    <row r="60" spans="1:112" ht="19.5" customHeight="1" x14ac:dyDescent="0.3">
      <c r="A60" s="69"/>
      <c r="B60" s="8" t="s">
        <v>15</v>
      </c>
      <c r="C60" s="9" t="s">
        <v>13</v>
      </c>
      <c r="D60" s="35">
        <v>0</v>
      </c>
      <c r="E60" s="35">
        <v>2</v>
      </c>
      <c r="F60" s="35">
        <v>0</v>
      </c>
      <c r="G60" s="25">
        <f t="shared" si="1"/>
        <v>2</v>
      </c>
      <c r="H60" s="35">
        <v>0</v>
      </c>
      <c r="I60" s="35">
        <v>0</v>
      </c>
      <c r="J60" s="35">
        <v>6</v>
      </c>
      <c r="K60" s="24">
        <f t="shared" ref="K60:K73" si="9">SUM(H60:J60)</f>
        <v>6</v>
      </c>
      <c r="L60" s="35">
        <v>3</v>
      </c>
      <c r="M60" s="35">
        <v>2</v>
      </c>
      <c r="N60" s="35">
        <v>2</v>
      </c>
      <c r="O60" s="24">
        <f t="shared" si="2"/>
        <v>7</v>
      </c>
      <c r="P60" s="35">
        <v>5</v>
      </c>
      <c r="Q60" s="35">
        <v>2</v>
      </c>
      <c r="R60" s="35">
        <v>0</v>
      </c>
      <c r="S60" s="24">
        <f t="shared" si="3"/>
        <v>7</v>
      </c>
      <c r="T60" s="34">
        <f t="shared" si="5"/>
        <v>22</v>
      </c>
      <c r="U60" s="39"/>
      <c r="V60" s="1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 s="52">
        <f t="shared" si="4"/>
        <v>0</v>
      </c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</row>
    <row r="61" spans="1:112" x14ac:dyDescent="0.3">
      <c r="A61" s="69"/>
      <c r="B61" s="8" t="s">
        <v>16</v>
      </c>
      <c r="C61" s="9" t="s">
        <v>13</v>
      </c>
      <c r="D61" s="35">
        <v>30</v>
      </c>
      <c r="E61" s="35">
        <v>36</v>
      </c>
      <c r="F61" s="35">
        <v>0</v>
      </c>
      <c r="G61" s="25">
        <f t="shared" si="1"/>
        <v>66</v>
      </c>
      <c r="H61" s="35">
        <v>2</v>
      </c>
      <c r="I61" s="35">
        <v>32</v>
      </c>
      <c r="J61" s="35">
        <v>14</v>
      </c>
      <c r="K61" s="24">
        <f t="shared" si="9"/>
        <v>48</v>
      </c>
      <c r="L61" s="35">
        <v>1</v>
      </c>
      <c r="M61" s="35">
        <v>35</v>
      </c>
      <c r="N61" s="35">
        <v>17</v>
      </c>
      <c r="O61" s="24">
        <f t="shared" si="2"/>
        <v>53</v>
      </c>
      <c r="P61" s="35">
        <v>10</v>
      </c>
      <c r="Q61" s="35">
        <v>26</v>
      </c>
      <c r="R61" s="35">
        <v>0</v>
      </c>
      <c r="S61" s="24">
        <f t="shared" si="3"/>
        <v>36</v>
      </c>
      <c r="T61" s="34">
        <f t="shared" si="5"/>
        <v>203</v>
      </c>
      <c r="U61" s="39"/>
      <c r="V61" s="10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 s="52">
        <f t="shared" si="4"/>
        <v>0</v>
      </c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</row>
    <row r="62" spans="1:112" x14ac:dyDescent="0.3">
      <c r="A62" s="69"/>
      <c r="B62" s="8" t="s">
        <v>17</v>
      </c>
      <c r="C62" s="9" t="s">
        <v>13</v>
      </c>
      <c r="D62" s="35">
        <v>2</v>
      </c>
      <c r="E62" s="35">
        <v>0</v>
      </c>
      <c r="F62" s="35">
        <v>0</v>
      </c>
      <c r="G62" s="25">
        <f t="shared" si="1"/>
        <v>2</v>
      </c>
      <c r="H62" s="35">
        <v>0</v>
      </c>
      <c r="I62" s="35">
        <v>10</v>
      </c>
      <c r="J62" s="35">
        <v>1</v>
      </c>
      <c r="K62" s="24">
        <f t="shared" si="9"/>
        <v>11</v>
      </c>
      <c r="L62" s="35">
        <v>211</v>
      </c>
      <c r="M62" s="35">
        <v>0</v>
      </c>
      <c r="N62" s="35">
        <v>2</v>
      </c>
      <c r="O62" s="24">
        <f t="shared" si="2"/>
        <v>213</v>
      </c>
      <c r="P62" s="35">
        <v>5</v>
      </c>
      <c r="Q62" s="35">
        <v>1</v>
      </c>
      <c r="R62" s="35">
        <v>0</v>
      </c>
      <c r="S62" s="24">
        <f t="shared" si="3"/>
        <v>6</v>
      </c>
      <c r="T62" s="34">
        <f t="shared" si="5"/>
        <v>232</v>
      </c>
      <c r="U62" s="39"/>
      <c r="V62" s="10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 s="52">
        <f t="shared" si="4"/>
        <v>0</v>
      </c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</row>
    <row r="63" spans="1:112" ht="31.5" x14ac:dyDescent="0.3">
      <c r="A63" s="69"/>
      <c r="B63" s="8" t="s">
        <v>18</v>
      </c>
      <c r="C63" s="9" t="s">
        <v>13</v>
      </c>
      <c r="D63" s="35">
        <v>0</v>
      </c>
      <c r="E63" s="35">
        <v>33</v>
      </c>
      <c r="F63" s="35">
        <v>10</v>
      </c>
      <c r="G63" s="25">
        <f t="shared" si="1"/>
        <v>43</v>
      </c>
      <c r="H63" s="35">
        <v>18</v>
      </c>
      <c r="I63" s="35">
        <v>32</v>
      </c>
      <c r="J63" s="35">
        <v>19</v>
      </c>
      <c r="K63" s="24">
        <f t="shared" si="9"/>
        <v>69</v>
      </c>
      <c r="L63" s="35">
        <v>21</v>
      </c>
      <c r="M63" s="35">
        <v>22</v>
      </c>
      <c r="N63" s="35">
        <v>12</v>
      </c>
      <c r="O63" s="24">
        <f t="shared" si="2"/>
        <v>55</v>
      </c>
      <c r="P63" s="35">
        <v>20</v>
      </c>
      <c r="Q63" s="35">
        <v>22</v>
      </c>
      <c r="R63" s="35">
        <v>11</v>
      </c>
      <c r="S63" s="24">
        <f t="shared" si="3"/>
        <v>53</v>
      </c>
      <c r="T63" s="34">
        <f t="shared" si="5"/>
        <v>220</v>
      </c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 s="52">
        <f t="shared" si="4"/>
        <v>0</v>
      </c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</row>
    <row r="64" spans="1:112" x14ac:dyDescent="0.3">
      <c r="A64" s="69"/>
      <c r="B64" s="8" t="s">
        <v>19</v>
      </c>
      <c r="C64" s="9" t="s">
        <v>13</v>
      </c>
      <c r="D64" s="35">
        <v>107</v>
      </c>
      <c r="E64" s="35">
        <v>52</v>
      </c>
      <c r="F64" s="35">
        <v>2</v>
      </c>
      <c r="G64" s="25">
        <f t="shared" si="1"/>
        <v>161</v>
      </c>
      <c r="H64" s="35">
        <v>18</v>
      </c>
      <c r="I64" s="35">
        <v>7</v>
      </c>
      <c r="J64" s="35">
        <v>29</v>
      </c>
      <c r="K64" s="24">
        <f t="shared" si="9"/>
        <v>54</v>
      </c>
      <c r="L64" s="35">
        <v>1</v>
      </c>
      <c r="M64" s="35">
        <v>5</v>
      </c>
      <c r="N64" s="35">
        <v>7</v>
      </c>
      <c r="O64" s="24">
        <f t="shared" si="2"/>
        <v>13</v>
      </c>
      <c r="P64" s="35">
        <v>15</v>
      </c>
      <c r="Q64" s="35">
        <v>21</v>
      </c>
      <c r="R64" s="35">
        <v>12</v>
      </c>
      <c r="S64" s="24">
        <f t="shared" si="3"/>
        <v>48</v>
      </c>
      <c r="T64" s="34">
        <f t="shared" si="5"/>
        <v>276</v>
      </c>
      <c r="U64" s="39"/>
      <c r="V64" s="10"/>
      <c r="W64" s="10"/>
      <c r="X64"/>
      <c r="Y64"/>
      <c r="Z64" s="10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 s="52">
        <f t="shared" si="4"/>
        <v>0</v>
      </c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</row>
    <row r="65" spans="1:112" x14ac:dyDescent="0.3">
      <c r="A65" s="69"/>
      <c r="B65" s="8" t="s">
        <v>93</v>
      </c>
      <c r="C65" s="9" t="s">
        <v>13</v>
      </c>
      <c r="D65" s="35">
        <v>0</v>
      </c>
      <c r="E65" s="35">
        <v>0</v>
      </c>
      <c r="F65" s="35">
        <v>0</v>
      </c>
      <c r="G65" s="25">
        <f t="shared" si="1"/>
        <v>0</v>
      </c>
      <c r="H65" s="35">
        <v>2</v>
      </c>
      <c r="I65" s="35">
        <v>27</v>
      </c>
      <c r="J65" s="35">
        <v>4</v>
      </c>
      <c r="K65" s="24">
        <f t="shared" si="9"/>
        <v>33</v>
      </c>
      <c r="L65" s="35">
        <v>1</v>
      </c>
      <c r="M65" s="35">
        <v>0</v>
      </c>
      <c r="N65" s="35">
        <v>17</v>
      </c>
      <c r="O65" s="24">
        <f t="shared" si="2"/>
        <v>18</v>
      </c>
      <c r="P65" s="35">
        <v>0</v>
      </c>
      <c r="Q65" s="35">
        <v>10</v>
      </c>
      <c r="R65" s="35">
        <v>1</v>
      </c>
      <c r="S65" s="24">
        <f t="shared" si="3"/>
        <v>11</v>
      </c>
      <c r="T65" s="34">
        <f t="shared" si="5"/>
        <v>62</v>
      </c>
      <c r="U65" s="39"/>
      <c r="V65" s="10"/>
      <c r="W65" s="10"/>
      <c r="X65"/>
      <c r="Y65"/>
      <c r="Z65" s="10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 s="52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</row>
    <row r="66" spans="1:112" x14ac:dyDescent="0.3">
      <c r="A66" s="69"/>
      <c r="B66" s="8" t="s">
        <v>96</v>
      </c>
      <c r="C66" s="9" t="s">
        <v>13</v>
      </c>
      <c r="D66" s="35">
        <v>0</v>
      </c>
      <c r="E66" s="35">
        <v>0</v>
      </c>
      <c r="F66" s="35">
        <v>0</v>
      </c>
      <c r="G66" s="25">
        <f t="shared" si="1"/>
        <v>0</v>
      </c>
      <c r="H66" s="35">
        <v>0</v>
      </c>
      <c r="I66" s="35">
        <v>35</v>
      </c>
      <c r="J66" s="35">
        <v>15</v>
      </c>
      <c r="K66" s="24">
        <f t="shared" si="9"/>
        <v>50</v>
      </c>
      <c r="L66" s="35">
        <v>23</v>
      </c>
      <c r="M66" s="35">
        <v>30</v>
      </c>
      <c r="N66" s="35">
        <v>8</v>
      </c>
      <c r="O66" s="24">
        <v>0</v>
      </c>
      <c r="P66" s="35">
        <v>1</v>
      </c>
      <c r="Q66" s="35">
        <v>36</v>
      </c>
      <c r="R66" s="35">
        <v>6</v>
      </c>
      <c r="S66" s="24">
        <v>0</v>
      </c>
      <c r="T66" s="34">
        <v>0</v>
      </c>
      <c r="U66" s="39"/>
      <c r="V66" s="10"/>
      <c r="W66" s="10"/>
      <c r="X66"/>
      <c r="Y66"/>
      <c r="Z66" s="10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 s="52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</row>
    <row r="67" spans="1:112" x14ac:dyDescent="0.3">
      <c r="A67" s="69"/>
      <c r="B67" s="8" t="s">
        <v>20</v>
      </c>
      <c r="C67" s="9" t="s">
        <v>13</v>
      </c>
      <c r="D67" s="35">
        <v>30</v>
      </c>
      <c r="E67" s="35">
        <v>20</v>
      </c>
      <c r="F67" s="35">
        <v>0</v>
      </c>
      <c r="G67" s="25">
        <f t="shared" si="1"/>
        <v>50</v>
      </c>
      <c r="H67" s="35">
        <v>12</v>
      </c>
      <c r="I67" s="35">
        <v>7</v>
      </c>
      <c r="J67" s="35">
        <v>24</v>
      </c>
      <c r="K67" s="24">
        <f t="shared" si="9"/>
        <v>43</v>
      </c>
      <c r="L67" s="35">
        <v>2</v>
      </c>
      <c r="M67" s="35">
        <v>0</v>
      </c>
      <c r="N67" s="35">
        <v>2</v>
      </c>
      <c r="O67" s="24">
        <f t="shared" si="2"/>
        <v>4</v>
      </c>
      <c r="P67" s="35">
        <v>5</v>
      </c>
      <c r="Q67" s="35">
        <v>12</v>
      </c>
      <c r="R67" s="35">
        <v>5</v>
      </c>
      <c r="S67" s="24">
        <f t="shared" si="3"/>
        <v>22</v>
      </c>
      <c r="T67" s="34">
        <f t="shared" si="5"/>
        <v>119</v>
      </c>
      <c r="U67" s="39"/>
      <c r="V67" s="10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 s="52">
        <f t="shared" si="4"/>
        <v>0</v>
      </c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</row>
    <row r="68" spans="1:112" ht="31.5" x14ac:dyDescent="0.3">
      <c r="A68" s="69"/>
      <c r="B68" s="8" t="s">
        <v>21</v>
      </c>
      <c r="C68" s="9" t="s">
        <v>13</v>
      </c>
      <c r="D68" s="35">
        <v>10</v>
      </c>
      <c r="E68" s="35">
        <v>0</v>
      </c>
      <c r="F68" s="35">
        <v>0</v>
      </c>
      <c r="G68" s="25">
        <f t="shared" si="1"/>
        <v>10</v>
      </c>
      <c r="H68" s="35">
        <v>0</v>
      </c>
      <c r="I68" s="35">
        <v>0</v>
      </c>
      <c r="J68" s="35">
        <v>0</v>
      </c>
      <c r="K68" s="24">
        <f t="shared" si="9"/>
        <v>0</v>
      </c>
      <c r="L68" s="35">
        <v>0</v>
      </c>
      <c r="M68" s="35">
        <v>0</v>
      </c>
      <c r="N68" s="35">
        <v>0</v>
      </c>
      <c r="O68" s="24">
        <f t="shared" si="2"/>
        <v>0</v>
      </c>
      <c r="P68" s="35">
        <v>0</v>
      </c>
      <c r="Q68" s="35">
        <v>0</v>
      </c>
      <c r="R68" s="35">
        <v>0</v>
      </c>
      <c r="S68" s="24">
        <f t="shared" si="3"/>
        <v>0</v>
      </c>
      <c r="T68" s="34">
        <f t="shared" si="5"/>
        <v>10</v>
      </c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 s="52">
        <f t="shared" si="4"/>
        <v>0</v>
      </c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</row>
    <row r="69" spans="1:112" x14ac:dyDescent="0.3">
      <c r="A69" s="69"/>
      <c r="B69" s="8" t="s">
        <v>62</v>
      </c>
      <c r="C69" s="9" t="s">
        <v>13</v>
      </c>
      <c r="D69" s="35">
        <v>0</v>
      </c>
      <c r="E69" s="35">
        <v>0</v>
      </c>
      <c r="F69" s="35">
        <v>0</v>
      </c>
      <c r="G69" s="25">
        <f t="shared" si="1"/>
        <v>0</v>
      </c>
      <c r="H69" s="35">
        <v>0</v>
      </c>
      <c r="I69" s="35">
        <v>0</v>
      </c>
      <c r="J69" s="35">
        <v>0</v>
      </c>
      <c r="K69" s="24">
        <f t="shared" si="9"/>
        <v>0</v>
      </c>
      <c r="L69" s="35">
        <v>0</v>
      </c>
      <c r="M69" s="35">
        <v>0</v>
      </c>
      <c r="N69" s="35">
        <v>0</v>
      </c>
      <c r="O69" s="24">
        <v>0</v>
      </c>
      <c r="P69" s="35">
        <v>0</v>
      </c>
      <c r="Q69" s="35">
        <v>0</v>
      </c>
      <c r="R69" s="35">
        <v>0</v>
      </c>
      <c r="S69" s="24">
        <f t="shared" si="3"/>
        <v>0</v>
      </c>
      <c r="T69" s="34">
        <f t="shared" si="5"/>
        <v>0</v>
      </c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 s="52">
        <f t="shared" si="4"/>
        <v>0</v>
      </c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</row>
    <row r="70" spans="1:112" ht="31.5" x14ac:dyDescent="0.3">
      <c r="A70" s="69"/>
      <c r="B70" s="8" t="s">
        <v>63</v>
      </c>
      <c r="C70" s="9" t="s">
        <v>13</v>
      </c>
      <c r="D70" s="35">
        <v>0</v>
      </c>
      <c r="E70" s="35">
        <v>0</v>
      </c>
      <c r="F70" s="35">
        <v>0</v>
      </c>
      <c r="G70" s="25">
        <f t="shared" si="1"/>
        <v>0</v>
      </c>
      <c r="H70" s="35">
        <v>0</v>
      </c>
      <c r="I70" s="35">
        <v>0</v>
      </c>
      <c r="J70" s="35">
        <v>0</v>
      </c>
      <c r="K70" s="24">
        <f t="shared" si="9"/>
        <v>0</v>
      </c>
      <c r="L70" s="35">
        <v>0</v>
      </c>
      <c r="M70" s="35">
        <v>0</v>
      </c>
      <c r="N70" s="35">
        <v>0</v>
      </c>
      <c r="O70" s="24">
        <v>0</v>
      </c>
      <c r="P70" s="35">
        <v>0</v>
      </c>
      <c r="Q70" s="35">
        <v>0</v>
      </c>
      <c r="R70" s="35">
        <v>0</v>
      </c>
      <c r="S70" s="24">
        <f t="shared" si="3"/>
        <v>0</v>
      </c>
      <c r="T70" s="34">
        <f t="shared" si="5"/>
        <v>0</v>
      </c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 s="52">
        <f t="shared" si="4"/>
        <v>0</v>
      </c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</row>
    <row r="71" spans="1:112" x14ac:dyDescent="0.3">
      <c r="A71" s="69"/>
      <c r="B71" s="8" t="s">
        <v>22</v>
      </c>
      <c r="C71" s="9" t="s">
        <v>13</v>
      </c>
      <c r="D71" s="35">
        <v>1</v>
      </c>
      <c r="E71" s="35">
        <v>0</v>
      </c>
      <c r="F71" s="35">
        <v>0</v>
      </c>
      <c r="G71" s="25">
        <f t="shared" si="1"/>
        <v>1</v>
      </c>
      <c r="H71" s="35">
        <v>7</v>
      </c>
      <c r="I71" s="35">
        <v>2</v>
      </c>
      <c r="J71" s="35">
        <v>4</v>
      </c>
      <c r="K71" s="24">
        <f t="shared" si="9"/>
        <v>13</v>
      </c>
      <c r="L71" s="35">
        <v>1</v>
      </c>
      <c r="M71" s="35">
        <v>0</v>
      </c>
      <c r="N71" s="35">
        <v>12</v>
      </c>
      <c r="O71" s="24">
        <f t="shared" si="2"/>
        <v>13</v>
      </c>
      <c r="P71" s="35">
        <v>5</v>
      </c>
      <c r="Q71" s="35">
        <v>21</v>
      </c>
      <c r="R71" s="35">
        <v>6</v>
      </c>
      <c r="S71" s="24">
        <f t="shared" si="3"/>
        <v>32</v>
      </c>
      <c r="T71" s="34">
        <f t="shared" si="5"/>
        <v>59</v>
      </c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 s="52">
        <f t="shared" si="4"/>
        <v>0</v>
      </c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</row>
    <row r="72" spans="1:112" x14ac:dyDescent="0.3">
      <c r="A72" s="69"/>
      <c r="B72" s="8" t="s">
        <v>61</v>
      </c>
      <c r="C72" s="9" t="s">
        <v>13</v>
      </c>
      <c r="D72" s="35">
        <v>50</v>
      </c>
      <c r="E72" s="35">
        <v>45</v>
      </c>
      <c r="F72" s="35">
        <v>0</v>
      </c>
      <c r="G72" s="25">
        <f t="shared" si="1"/>
        <v>95</v>
      </c>
      <c r="H72" s="35">
        <v>12</v>
      </c>
      <c r="I72" s="35">
        <v>2</v>
      </c>
      <c r="J72" s="35">
        <v>24</v>
      </c>
      <c r="K72" s="24">
        <f t="shared" si="9"/>
        <v>38</v>
      </c>
      <c r="L72" s="35">
        <v>1</v>
      </c>
      <c r="M72" s="35">
        <v>25</v>
      </c>
      <c r="N72" s="35">
        <v>22</v>
      </c>
      <c r="O72" s="24">
        <v>0</v>
      </c>
      <c r="P72" s="35">
        <v>15</v>
      </c>
      <c r="Q72" s="35">
        <v>26</v>
      </c>
      <c r="R72" s="35">
        <v>11</v>
      </c>
      <c r="S72" s="24">
        <f t="shared" si="3"/>
        <v>52</v>
      </c>
      <c r="T72" s="34">
        <f t="shared" si="5"/>
        <v>185</v>
      </c>
      <c r="U72" s="39"/>
      <c r="V72" s="10"/>
      <c r="W72" s="10"/>
      <c r="X72" s="10"/>
      <c r="Y72"/>
      <c r="Z72" s="10"/>
      <c r="AA72" s="10"/>
      <c r="AB72" s="10"/>
      <c r="AC72" s="10"/>
      <c r="AD72"/>
      <c r="AE72" s="10"/>
      <c r="AF72" s="10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 s="52">
        <f t="shared" si="4"/>
        <v>0</v>
      </c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</row>
    <row r="73" spans="1:112" x14ac:dyDescent="0.3">
      <c r="A73" s="69"/>
      <c r="B73" s="8" t="s">
        <v>23</v>
      </c>
      <c r="C73" s="9" t="s">
        <v>13</v>
      </c>
      <c r="D73" s="35">
        <v>0</v>
      </c>
      <c r="E73" s="35">
        <v>10</v>
      </c>
      <c r="F73" s="35">
        <v>0</v>
      </c>
      <c r="G73" s="25">
        <f t="shared" si="1"/>
        <v>10</v>
      </c>
      <c r="H73" s="35">
        <v>0</v>
      </c>
      <c r="I73" s="35">
        <v>0</v>
      </c>
      <c r="J73" s="35">
        <v>0</v>
      </c>
      <c r="K73" s="24">
        <f t="shared" si="9"/>
        <v>0</v>
      </c>
      <c r="L73" s="35">
        <v>0</v>
      </c>
      <c r="M73" s="35">
        <v>0</v>
      </c>
      <c r="N73" s="35">
        <v>0</v>
      </c>
      <c r="O73" s="24">
        <f t="shared" si="2"/>
        <v>0</v>
      </c>
      <c r="P73" s="35">
        <v>0</v>
      </c>
      <c r="Q73" s="35">
        <v>0</v>
      </c>
      <c r="R73" s="35">
        <v>0</v>
      </c>
      <c r="S73" s="24">
        <f t="shared" si="3"/>
        <v>0</v>
      </c>
      <c r="T73" s="34">
        <f t="shared" si="5"/>
        <v>10</v>
      </c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 s="52">
        <f t="shared" si="4"/>
        <v>0</v>
      </c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</row>
    <row r="74" spans="1:112" ht="16.5" x14ac:dyDescent="0.3">
      <c r="A74" s="69"/>
      <c r="B74" s="49" t="s">
        <v>72</v>
      </c>
      <c r="C74" s="53"/>
      <c r="D74" s="53">
        <f t="shared" ref="D74:S74" si="10">SUM(D59:D73)</f>
        <v>251</v>
      </c>
      <c r="E74" s="53">
        <f t="shared" si="10"/>
        <v>200</v>
      </c>
      <c r="F74" s="53">
        <f t="shared" si="10"/>
        <v>12</v>
      </c>
      <c r="G74" s="57">
        <f t="shared" si="10"/>
        <v>463</v>
      </c>
      <c r="H74" s="55">
        <f t="shared" si="10"/>
        <v>76</v>
      </c>
      <c r="I74" s="55">
        <f t="shared" si="10"/>
        <v>156</v>
      </c>
      <c r="J74" s="55">
        <f t="shared" si="10"/>
        <v>145</v>
      </c>
      <c r="K74" s="57">
        <f t="shared" si="10"/>
        <v>377</v>
      </c>
      <c r="L74" s="55">
        <f t="shared" si="10"/>
        <v>267</v>
      </c>
      <c r="M74" s="55">
        <f t="shared" si="10"/>
        <v>120</v>
      </c>
      <c r="N74" s="55">
        <f t="shared" si="10"/>
        <v>103</v>
      </c>
      <c r="O74" s="57">
        <f t="shared" si="10"/>
        <v>381</v>
      </c>
      <c r="P74" s="55">
        <f t="shared" si="10"/>
        <v>87</v>
      </c>
      <c r="Q74" s="55">
        <f t="shared" si="10"/>
        <v>185</v>
      </c>
      <c r="R74" s="55">
        <f t="shared" si="10"/>
        <v>55</v>
      </c>
      <c r="S74" s="57">
        <f t="shared" si="10"/>
        <v>284</v>
      </c>
      <c r="T74" s="58">
        <f>G74+K74+O74+S74</f>
        <v>1505</v>
      </c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 s="52">
        <f t="shared" si="4"/>
        <v>0</v>
      </c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</row>
    <row r="75" spans="1:112" x14ac:dyDescent="0.3">
      <c r="A75" s="69"/>
      <c r="B75" s="8" t="s">
        <v>24</v>
      </c>
      <c r="C75" s="9" t="s">
        <v>25</v>
      </c>
      <c r="D75" s="35">
        <v>2544</v>
      </c>
      <c r="E75" s="35">
        <v>2329</v>
      </c>
      <c r="F75" s="35">
        <v>722</v>
      </c>
      <c r="G75" s="25">
        <f t="shared" si="1"/>
        <v>5595</v>
      </c>
      <c r="H75" s="35">
        <v>662</v>
      </c>
      <c r="I75" s="35">
        <v>473</v>
      </c>
      <c r="J75" s="35">
        <v>1055</v>
      </c>
      <c r="K75" s="24">
        <f t="shared" ref="K75:K89" si="11">SUM(H75:J75)</f>
        <v>2190</v>
      </c>
      <c r="L75" s="35">
        <v>845</v>
      </c>
      <c r="M75" s="35">
        <v>635</v>
      </c>
      <c r="N75" s="35">
        <v>1080</v>
      </c>
      <c r="O75" s="24">
        <f t="shared" si="2"/>
        <v>2560</v>
      </c>
      <c r="P75" s="35">
        <v>366</v>
      </c>
      <c r="Q75" s="35">
        <v>889</v>
      </c>
      <c r="R75" s="35">
        <v>1185</v>
      </c>
      <c r="S75" s="24">
        <f t="shared" si="3"/>
        <v>2440</v>
      </c>
      <c r="T75" s="34">
        <f t="shared" si="5"/>
        <v>12785</v>
      </c>
      <c r="U75" s="39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52">
        <f t="shared" si="4"/>
        <v>0</v>
      </c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</row>
    <row r="76" spans="1:112" x14ac:dyDescent="0.3">
      <c r="A76" s="69"/>
      <c r="B76" s="8" t="s">
        <v>26</v>
      </c>
      <c r="C76" s="9" t="s">
        <v>25</v>
      </c>
      <c r="D76" s="35">
        <v>2794</v>
      </c>
      <c r="E76" s="35">
        <v>2366</v>
      </c>
      <c r="F76" s="35">
        <v>884</v>
      </c>
      <c r="G76" s="25">
        <f t="shared" si="1"/>
        <v>6044</v>
      </c>
      <c r="H76" s="35">
        <v>676</v>
      </c>
      <c r="I76" s="35">
        <v>617</v>
      </c>
      <c r="J76" s="35">
        <v>1145</v>
      </c>
      <c r="K76" s="24">
        <f t="shared" si="11"/>
        <v>2438</v>
      </c>
      <c r="L76" s="35">
        <v>1145</v>
      </c>
      <c r="M76" s="35">
        <v>725</v>
      </c>
      <c r="N76" s="35">
        <v>1230</v>
      </c>
      <c r="O76" s="24">
        <f t="shared" si="2"/>
        <v>3100</v>
      </c>
      <c r="P76" s="35">
        <v>516</v>
      </c>
      <c r="Q76" s="35">
        <v>1009</v>
      </c>
      <c r="R76" s="35">
        <v>1205</v>
      </c>
      <c r="S76" s="24">
        <f t="shared" si="3"/>
        <v>2730</v>
      </c>
      <c r="T76" s="34">
        <f t="shared" si="5"/>
        <v>14312</v>
      </c>
      <c r="U76" s="39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52">
        <f t="shared" si="4"/>
        <v>0</v>
      </c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</row>
    <row r="77" spans="1:112" ht="31.5" x14ac:dyDescent="0.3">
      <c r="A77" s="69"/>
      <c r="B77" s="8" t="s">
        <v>27</v>
      </c>
      <c r="C77" s="9" t="s">
        <v>25</v>
      </c>
      <c r="D77" s="35">
        <v>1689</v>
      </c>
      <c r="E77" s="35">
        <v>1995</v>
      </c>
      <c r="F77" s="35">
        <v>1107</v>
      </c>
      <c r="G77" s="25">
        <f t="shared" si="1"/>
        <v>4791</v>
      </c>
      <c r="H77" s="35">
        <v>689</v>
      </c>
      <c r="I77" s="35">
        <v>452</v>
      </c>
      <c r="J77" s="35">
        <v>1005</v>
      </c>
      <c r="K77" s="24">
        <f t="shared" si="11"/>
        <v>2146</v>
      </c>
      <c r="L77" s="35">
        <v>795</v>
      </c>
      <c r="M77" s="35">
        <v>450</v>
      </c>
      <c r="N77" s="35">
        <v>780</v>
      </c>
      <c r="O77" s="24">
        <f t="shared" si="2"/>
        <v>2025</v>
      </c>
      <c r="P77" s="35">
        <v>366</v>
      </c>
      <c r="Q77" s="35">
        <v>699</v>
      </c>
      <c r="R77" s="35">
        <v>1020</v>
      </c>
      <c r="S77" s="24">
        <f t="shared" si="3"/>
        <v>2085</v>
      </c>
      <c r="T77" s="34">
        <f t="shared" si="5"/>
        <v>11047</v>
      </c>
      <c r="U77" s="39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52">
        <f>SUM(U77:AT77)</f>
        <v>0</v>
      </c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</row>
    <row r="78" spans="1:112" ht="15" customHeight="1" x14ac:dyDescent="0.3">
      <c r="A78" s="69"/>
      <c r="B78" s="8" t="s">
        <v>28</v>
      </c>
      <c r="C78" s="9" t="s">
        <v>25</v>
      </c>
      <c r="D78" s="35">
        <v>0</v>
      </c>
      <c r="E78" s="35">
        <v>0</v>
      </c>
      <c r="F78" s="35">
        <v>0</v>
      </c>
      <c r="G78" s="25">
        <f t="shared" si="1"/>
        <v>0</v>
      </c>
      <c r="H78" s="35">
        <v>0</v>
      </c>
      <c r="I78" s="35">
        <v>5</v>
      </c>
      <c r="J78" s="35">
        <v>0</v>
      </c>
      <c r="K78" s="24">
        <f t="shared" si="11"/>
        <v>5</v>
      </c>
      <c r="L78" s="35">
        <v>0</v>
      </c>
      <c r="M78" s="35">
        <v>0</v>
      </c>
      <c r="N78" s="35">
        <v>0</v>
      </c>
      <c r="O78" s="24">
        <f t="shared" si="2"/>
        <v>0</v>
      </c>
      <c r="P78" s="35">
        <v>0</v>
      </c>
      <c r="Q78" s="35">
        <v>0</v>
      </c>
      <c r="R78" s="35">
        <v>0</v>
      </c>
      <c r="S78" s="24">
        <f t="shared" si="3"/>
        <v>0</v>
      </c>
      <c r="T78" s="34">
        <f t="shared" si="5"/>
        <v>5</v>
      </c>
      <c r="U78"/>
      <c r="V78"/>
      <c r="W78"/>
      <c r="X78"/>
      <c r="Y78"/>
      <c r="Z78"/>
      <c r="AA78"/>
      <c r="AB78"/>
      <c r="AC78" s="10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 s="52">
        <f t="shared" si="4"/>
        <v>0</v>
      </c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</row>
    <row r="79" spans="1:112" ht="31.5" x14ac:dyDescent="0.3">
      <c r="A79" s="69"/>
      <c r="B79" s="8" t="s">
        <v>29</v>
      </c>
      <c r="C79" s="9" t="s">
        <v>25</v>
      </c>
      <c r="D79" s="35">
        <v>0</v>
      </c>
      <c r="E79" s="35">
        <v>0</v>
      </c>
      <c r="F79" s="35">
        <v>0</v>
      </c>
      <c r="G79" s="25">
        <f t="shared" si="1"/>
        <v>0</v>
      </c>
      <c r="H79" s="35">
        <v>0</v>
      </c>
      <c r="I79" s="35">
        <v>0</v>
      </c>
      <c r="J79" s="35">
        <v>0</v>
      </c>
      <c r="K79" s="24">
        <f t="shared" si="11"/>
        <v>0</v>
      </c>
      <c r="L79" s="35">
        <v>0</v>
      </c>
      <c r="M79" s="35">
        <v>0</v>
      </c>
      <c r="N79" s="35">
        <v>0</v>
      </c>
      <c r="O79" s="24">
        <f t="shared" si="2"/>
        <v>0</v>
      </c>
      <c r="P79" s="35">
        <v>0</v>
      </c>
      <c r="Q79" s="35">
        <v>0</v>
      </c>
      <c r="R79" s="35">
        <v>0</v>
      </c>
      <c r="S79" s="24">
        <f t="shared" si="3"/>
        <v>0</v>
      </c>
      <c r="T79" s="34">
        <f t="shared" si="5"/>
        <v>0</v>
      </c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 s="52">
        <f t="shared" si="4"/>
        <v>0</v>
      </c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</row>
    <row r="80" spans="1:112" ht="31.5" x14ac:dyDescent="0.3">
      <c r="A80" s="69"/>
      <c r="B80" s="8" t="s">
        <v>30</v>
      </c>
      <c r="C80" s="9" t="s">
        <v>25</v>
      </c>
      <c r="D80" s="35">
        <v>0</v>
      </c>
      <c r="E80" s="35">
        <v>0</v>
      </c>
      <c r="F80" s="35">
        <v>0</v>
      </c>
      <c r="G80" s="25">
        <f t="shared" si="1"/>
        <v>0</v>
      </c>
      <c r="H80" s="35">
        <v>0</v>
      </c>
      <c r="I80" s="35">
        <v>0</v>
      </c>
      <c r="J80" s="35">
        <v>75</v>
      </c>
      <c r="K80" s="24">
        <f t="shared" si="11"/>
        <v>75</v>
      </c>
      <c r="L80" s="35">
        <v>0</v>
      </c>
      <c r="M80" s="35">
        <v>0</v>
      </c>
      <c r="N80" s="35">
        <v>0</v>
      </c>
      <c r="O80" s="24">
        <f t="shared" si="2"/>
        <v>0</v>
      </c>
      <c r="P80" s="35">
        <v>0</v>
      </c>
      <c r="Q80" s="35">
        <v>0</v>
      </c>
      <c r="R80" s="35">
        <v>0</v>
      </c>
      <c r="S80" s="24">
        <f t="shared" si="3"/>
        <v>0</v>
      </c>
      <c r="T80" s="34">
        <f t="shared" si="5"/>
        <v>75</v>
      </c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 s="52">
        <f t="shared" si="4"/>
        <v>0</v>
      </c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</row>
    <row r="81" spans="1:111" x14ac:dyDescent="0.3">
      <c r="A81" s="69"/>
      <c r="B81" s="8" t="s">
        <v>78</v>
      </c>
      <c r="C81" s="9" t="s">
        <v>25</v>
      </c>
      <c r="D81" s="35">
        <v>225</v>
      </c>
      <c r="E81" s="35">
        <v>200</v>
      </c>
      <c r="F81" s="35">
        <v>0</v>
      </c>
      <c r="G81" s="25">
        <f>SUM(D81:F81)</f>
        <v>425</v>
      </c>
      <c r="H81" s="35">
        <v>101</v>
      </c>
      <c r="I81" s="35">
        <v>130</v>
      </c>
      <c r="J81" s="35">
        <v>175</v>
      </c>
      <c r="K81" s="24">
        <f t="shared" si="11"/>
        <v>406</v>
      </c>
      <c r="L81" s="35">
        <v>50</v>
      </c>
      <c r="M81" s="35">
        <v>25</v>
      </c>
      <c r="N81" s="35">
        <v>0</v>
      </c>
      <c r="O81" s="24">
        <f>SUM(L81:N81)</f>
        <v>75</v>
      </c>
      <c r="P81" s="35">
        <v>50</v>
      </c>
      <c r="Q81" s="35">
        <v>180</v>
      </c>
      <c r="R81" s="35">
        <v>0</v>
      </c>
      <c r="S81" s="24">
        <f>SUM(P81:R81)</f>
        <v>230</v>
      </c>
      <c r="T81" s="34">
        <f>G81+K81+O81+S81</f>
        <v>1136</v>
      </c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 s="52">
        <f t="shared" si="4"/>
        <v>0</v>
      </c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</row>
    <row r="82" spans="1:111" ht="31.5" x14ac:dyDescent="0.3">
      <c r="A82" s="69"/>
      <c r="B82" s="8" t="s">
        <v>31</v>
      </c>
      <c r="C82" s="9" t="s">
        <v>25</v>
      </c>
      <c r="D82" s="35">
        <v>0</v>
      </c>
      <c r="E82" s="35">
        <v>0</v>
      </c>
      <c r="F82" s="35">
        <v>0</v>
      </c>
      <c r="G82" s="25">
        <f t="shared" si="1"/>
        <v>0</v>
      </c>
      <c r="H82" s="35">
        <v>0</v>
      </c>
      <c r="I82" s="35">
        <v>0</v>
      </c>
      <c r="J82" s="35">
        <v>0</v>
      </c>
      <c r="K82" s="24">
        <f t="shared" si="11"/>
        <v>0</v>
      </c>
      <c r="L82" s="35">
        <v>0</v>
      </c>
      <c r="M82" s="35">
        <v>0</v>
      </c>
      <c r="N82" s="35">
        <v>0</v>
      </c>
      <c r="O82" s="24">
        <f t="shared" si="2"/>
        <v>0</v>
      </c>
      <c r="P82" s="35">
        <v>0</v>
      </c>
      <c r="Q82" s="35">
        <v>0</v>
      </c>
      <c r="R82" s="35">
        <v>0</v>
      </c>
      <c r="S82" s="24">
        <f t="shared" si="3"/>
        <v>0</v>
      </c>
      <c r="T82" s="34">
        <f t="shared" si="5"/>
        <v>0</v>
      </c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 s="52">
        <f t="shared" si="4"/>
        <v>0</v>
      </c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</row>
    <row r="83" spans="1:111" ht="31.5" x14ac:dyDescent="0.3">
      <c r="A83" s="69"/>
      <c r="B83" s="8" t="s">
        <v>32</v>
      </c>
      <c r="C83" s="9" t="s">
        <v>25</v>
      </c>
      <c r="D83" s="35">
        <v>0</v>
      </c>
      <c r="E83" s="35">
        <v>0</v>
      </c>
      <c r="F83" s="35">
        <v>0</v>
      </c>
      <c r="G83" s="25">
        <f t="shared" si="1"/>
        <v>0</v>
      </c>
      <c r="H83" s="35">
        <v>0</v>
      </c>
      <c r="I83" s="35">
        <v>0</v>
      </c>
      <c r="J83" s="35">
        <v>0</v>
      </c>
      <c r="K83" s="24">
        <f t="shared" si="11"/>
        <v>0</v>
      </c>
      <c r="L83" s="35">
        <v>100</v>
      </c>
      <c r="M83" s="35">
        <v>0</v>
      </c>
      <c r="N83" s="35">
        <v>0</v>
      </c>
      <c r="O83" s="24">
        <f t="shared" si="2"/>
        <v>100</v>
      </c>
      <c r="P83" s="35">
        <v>0</v>
      </c>
      <c r="Q83" s="35">
        <v>0</v>
      </c>
      <c r="R83" s="35">
        <v>50</v>
      </c>
      <c r="S83" s="24">
        <f t="shared" si="3"/>
        <v>50</v>
      </c>
      <c r="T83" s="34">
        <f t="shared" si="5"/>
        <v>150</v>
      </c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 s="52">
        <f t="shared" si="4"/>
        <v>0</v>
      </c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</row>
    <row r="84" spans="1:111" ht="31.5" x14ac:dyDescent="0.3">
      <c r="A84" s="69"/>
      <c r="B84" s="8" t="s">
        <v>33</v>
      </c>
      <c r="C84" s="9" t="s">
        <v>25</v>
      </c>
      <c r="D84" s="35">
        <v>0</v>
      </c>
      <c r="E84" s="35">
        <v>25</v>
      </c>
      <c r="F84" s="35">
        <v>40</v>
      </c>
      <c r="G84" s="25">
        <f t="shared" si="1"/>
        <v>65</v>
      </c>
      <c r="H84" s="35">
        <v>0</v>
      </c>
      <c r="I84" s="35">
        <v>0</v>
      </c>
      <c r="J84" s="35">
        <v>0</v>
      </c>
      <c r="K84" s="24">
        <f t="shared" si="11"/>
        <v>0</v>
      </c>
      <c r="L84" s="35">
        <v>0</v>
      </c>
      <c r="M84" s="35">
        <v>0</v>
      </c>
      <c r="N84" s="35">
        <v>0</v>
      </c>
      <c r="O84" s="24">
        <f t="shared" si="2"/>
        <v>0</v>
      </c>
      <c r="P84" s="35">
        <v>0</v>
      </c>
      <c r="Q84" s="35">
        <v>0</v>
      </c>
      <c r="R84" s="35">
        <v>0</v>
      </c>
      <c r="S84" s="24">
        <f t="shared" si="3"/>
        <v>0</v>
      </c>
      <c r="T84" s="34">
        <f t="shared" si="5"/>
        <v>65</v>
      </c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 s="52">
        <f t="shared" si="4"/>
        <v>0</v>
      </c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</row>
    <row r="85" spans="1:111" ht="31.5" x14ac:dyDescent="0.3">
      <c r="A85" s="69"/>
      <c r="B85" s="8" t="s">
        <v>34</v>
      </c>
      <c r="C85" s="9" t="s">
        <v>25</v>
      </c>
      <c r="D85" s="35">
        <v>0</v>
      </c>
      <c r="E85" s="35">
        <v>0</v>
      </c>
      <c r="F85" s="35">
        <v>0</v>
      </c>
      <c r="G85" s="25">
        <f t="shared" si="1"/>
        <v>0</v>
      </c>
      <c r="H85" s="35">
        <v>0</v>
      </c>
      <c r="I85" s="35">
        <v>0</v>
      </c>
      <c r="J85" s="35">
        <v>0</v>
      </c>
      <c r="K85" s="24">
        <f t="shared" si="11"/>
        <v>0</v>
      </c>
      <c r="L85" s="35">
        <v>0</v>
      </c>
      <c r="M85" s="35">
        <v>0</v>
      </c>
      <c r="N85" s="35">
        <v>0</v>
      </c>
      <c r="O85" s="24">
        <f t="shared" si="2"/>
        <v>0</v>
      </c>
      <c r="P85" s="35">
        <v>0</v>
      </c>
      <c r="Q85" s="35">
        <v>0</v>
      </c>
      <c r="R85" s="35">
        <v>0</v>
      </c>
      <c r="S85" s="24">
        <f t="shared" si="3"/>
        <v>0</v>
      </c>
      <c r="T85" s="34">
        <f t="shared" si="5"/>
        <v>0</v>
      </c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 s="52">
        <f t="shared" si="4"/>
        <v>0</v>
      </c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</row>
    <row r="86" spans="1:111" ht="31.5" x14ac:dyDescent="0.3">
      <c r="A86" s="69"/>
      <c r="B86" s="8" t="s">
        <v>76</v>
      </c>
      <c r="C86" s="9" t="s">
        <v>25</v>
      </c>
      <c r="D86" s="35">
        <v>62</v>
      </c>
      <c r="E86" s="35">
        <v>275</v>
      </c>
      <c r="F86" s="35">
        <v>0</v>
      </c>
      <c r="G86" s="25">
        <f>SUM(D86:F86)</f>
        <v>337</v>
      </c>
      <c r="H86" s="35">
        <v>50</v>
      </c>
      <c r="I86" s="35">
        <v>180</v>
      </c>
      <c r="J86" s="35">
        <v>235</v>
      </c>
      <c r="K86" s="24">
        <f t="shared" si="11"/>
        <v>465</v>
      </c>
      <c r="L86" s="35">
        <v>125</v>
      </c>
      <c r="M86" s="35">
        <v>25</v>
      </c>
      <c r="N86" s="35">
        <v>0</v>
      </c>
      <c r="O86" s="24">
        <f>SUM(L86:N86)</f>
        <v>150</v>
      </c>
      <c r="P86" s="35">
        <v>0</v>
      </c>
      <c r="Q86" s="35">
        <v>200</v>
      </c>
      <c r="R86" s="35">
        <v>80</v>
      </c>
      <c r="S86" s="24">
        <f>SUM(P86:R86)</f>
        <v>280</v>
      </c>
      <c r="T86" s="34">
        <f>G86+K86+O86+S86</f>
        <v>1232</v>
      </c>
      <c r="U86" s="39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 s="52">
        <f t="shared" si="4"/>
        <v>0</v>
      </c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</row>
    <row r="87" spans="1:111" ht="16.5" customHeight="1" x14ac:dyDescent="0.3">
      <c r="A87" s="69"/>
      <c r="B87" s="67" t="s">
        <v>77</v>
      </c>
      <c r="C87" s="9" t="s">
        <v>25</v>
      </c>
      <c r="D87" s="35">
        <v>55</v>
      </c>
      <c r="E87" s="35">
        <v>320</v>
      </c>
      <c r="F87" s="35">
        <v>0</v>
      </c>
      <c r="G87" s="25">
        <f>SUM(D87:F87)</f>
        <v>375</v>
      </c>
      <c r="H87" s="35">
        <v>0</v>
      </c>
      <c r="I87" s="35">
        <v>30</v>
      </c>
      <c r="J87" s="35">
        <v>225</v>
      </c>
      <c r="K87" s="24">
        <f t="shared" si="11"/>
        <v>255</v>
      </c>
      <c r="L87" s="35">
        <v>0</v>
      </c>
      <c r="M87" s="35">
        <v>0</v>
      </c>
      <c r="N87" s="35">
        <v>30</v>
      </c>
      <c r="O87" s="24">
        <f>SUM(L87:N87)</f>
        <v>30</v>
      </c>
      <c r="P87" s="35">
        <v>10</v>
      </c>
      <c r="Q87" s="35">
        <v>0</v>
      </c>
      <c r="R87" s="35">
        <v>0</v>
      </c>
      <c r="S87" s="24">
        <f>SUM(P87:R87)</f>
        <v>10</v>
      </c>
      <c r="T87" s="34">
        <f>G87+K87+O87+S87</f>
        <v>670</v>
      </c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 s="52">
        <f t="shared" si="4"/>
        <v>0</v>
      </c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</row>
    <row r="88" spans="1:111" ht="16.5" customHeight="1" x14ac:dyDescent="0.3">
      <c r="A88" s="69"/>
      <c r="B88" s="8" t="s">
        <v>63</v>
      </c>
      <c r="C88" s="9" t="s">
        <v>25</v>
      </c>
      <c r="D88" s="35">
        <v>0</v>
      </c>
      <c r="E88" s="35">
        <v>0</v>
      </c>
      <c r="F88" s="35">
        <v>0</v>
      </c>
      <c r="G88" s="25">
        <f>SUM(D88:F88)</f>
        <v>0</v>
      </c>
      <c r="H88" s="35">
        <v>0</v>
      </c>
      <c r="I88" s="35">
        <v>0</v>
      </c>
      <c r="J88" s="35">
        <v>0</v>
      </c>
      <c r="K88" s="24">
        <f t="shared" si="11"/>
        <v>0</v>
      </c>
      <c r="L88" s="35">
        <v>0</v>
      </c>
      <c r="M88" s="35">
        <v>0</v>
      </c>
      <c r="N88" s="35">
        <v>0</v>
      </c>
      <c r="O88" s="24">
        <f>SUM(L88:N88)</f>
        <v>0</v>
      </c>
      <c r="P88" s="35">
        <v>0</v>
      </c>
      <c r="Q88" s="35">
        <v>0</v>
      </c>
      <c r="R88" s="35">
        <v>0</v>
      </c>
      <c r="S88" s="24">
        <f>SUM(P88:R88)</f>
        <v>0</v>
      </c>
      <c r="T88" s="34">
        <f>G88+K88+O88+S88</f>
        <v>0</v>
      </c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 s="52">
        <f t="shared" si="4"/>
        <v>0</v>
      </c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</row>
    <row r="89" spans="1:111" ht="16.5" customHeight="1" x14ac:dyDescent="0.3">
      <c r="A89" s="69"/>
      <c r="B89" s="8" t="s">
        <v>83</v>
      </c>
      <c r="C89" s="9" t="s">
        <v>25</v>
      </c>
      <c r="D89" s="35">
        <v>0</v>
      </c>
      <c r="E89" s="35">
        <v>200</v>
      </c>
      <c r="F89" s="35">
        <v>0</v>
      </c>
      <c r="G89" s="25">
        <f>SUM(D89:F89)</f>
        <v>200</v>
      </c>
      <c r="H89" s="35">
        <v>75</v>
      </c>
      <c r="I89" s="35">
        <v>25</v>
      </c>
      <c r="J89" s="35">
        <v>50</v>
      </c>
      <c r="K89" s="24">
        <f t="shared" si="11"/>
        <v>150</v>
      </c>
      <c r="L89" s="35">
        <v>0</v>
      </c>
      <c r="M89" s="35">
        <v>0</v>
      </c>
      <c r="N89" s="35">
        <v>0</v>
      </c>
      <c r="O89" s="24">
        <f>SUM(L89:N89)</f>
        <v>0</v>
      </c>
      <c r="P89" s="35">
        <v>0</v>
      </c>
      <c r="Q89" s="35">
        <v>100</v>
      </c>
      <c r="R89" s="35">
        <v>10</v>
      </c>
      <c r="S89" s="24">
        <f>SUM(P89:R89)</f>
        <v>110</v>
      </c>
      <c r="T89" s="34">
        <f>G89+K89+O89+S89</f>
        <v>460</v>
      </c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 s="52">
        <f t="shared" si="4"/>
        <v>0</v>
      </c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</row>
    <row r="90" spans="1:111" ht="16.5" x14ac:dyDescent="0.3">
      <c r="A90" s="69"/>
      <c r="B90" s="49" t="s">
        <v>73</v>
      </c>
      <c r="C90" s="53"/>
      <c r="D90" s="53">
        <f t="shared" ref="D90:S90" si="12">SUM(D75:D89)</f>
        <v>7369</v>
      </c>
      <c r="E90" s="53">
        <f t="shared" si="12"/>
        <v>7710</v>
      </c>
      <c r="F90" s="53">
        <f t="shared" si="12"/>
        <v>2753</v>
      </c>
      <c r="G90" s="57">
        <f t="shared" si="12"/>
        <v>17832</v>
      </c>
      <c r="H90" s="55">
        <f t="shared" si="12"/>
        <v>2253</v>
      </c>
      <c r="I90" s="55">
        <f t="shared" si="12"/>
        <v>1912</v>
      </c>
      <c r="J90" s="55">
        <f t="shared" si="12"/>
        <v>3965</v>
      </c>
      <c r="K90" s="57">
        <f t="shared" si="12"/>
        <v>8130</v>
      </c>
      <c r="L90" s="55">
        <f t="shared" si="12"/>
        <v>3060</v>
      </c>
      <c r="M90" s="55">
        <f t="shared" si="12"/>
        <v>1860</v>
      </c>
      <c r="N90" s="55">
        <f t="shared" si="12"/>
        <v>3120</v>
      </c>
      <c r="O90" s="57">
        <f t="shared" si="12"/>
        <v>8040</v>
      </c>
      <c r="P90" s="55">
        <f t="shared" si="12"/>
        <v>1308</v>
      </c>
      <c r="Q90" s="55">
        <f t="shared" si="12"/>
        <v>3077</v>
      </c>
      <c r="R90" s="55">
        <f t="shared" si="12"/>
        <v>3550</v>
      </c>
      <c r="S90" s="57">
        <f t="shared" si="12"/>
        <v>7935</v>
      </c>
      <c r="T90" s="58">
        <f>G90+K90+O90+S90</f>
        <v>41937</v>
      </c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 s="52">
        <f t="shared" si="4"/>
        <v>0</v>
      </c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</row>
    <row r="91" spans="1:111" x14ac:dyDescent="0.3">
      <c r="A91" s="69"/>
      <c r="B91" s="8" t="s">
        <v>35</v>
      </c>
      <c r="C91" s="9" t="s">
        <v>36</v>
      </c>
      <c r="D91" s="35">
        <v>110</v>
      </c>
      <c r="E91" s="35">
        <v>82</v>
      </c>
      <c r="F91" s="35">
        <v>7</v>
      </c>
      <c r="G91" s="25">
        <f t="shared" si="1"/>
        <v>199</v>
      </c>
      <c r="H91" s="35">
        <v>17</v>
      </c>
      <c r="I91" s="35">
        <v>8</v>
      </c>
      <c r="J91" s="35">
        <v>0</v>
      </c>
      <c r="K91" s="24">
        <f t="shared" ref="K91:K98" si="13">SUM(H91:J91)</f>
        <v>25</v>
      </c>
      <c r="L91" s="35">
        <v>19</v>
      </c>
      <c r="M91" s="35">
        <v>14</v>
      </c>
      <c r="N91" s="35">
        <v>43</v>
      </c>
      <c r="O91" s="24">
        <f t="shared" si="2"/>
        <v>76</v>
      </c>
      <c r="P91" s="35">
        <v>9</v>
      </c>
      <c r="Q91" s="35">
        <v>9</v>
      </c>
      <c r="R91" s="35">
        <v>21</v>
      </c>
      <c r="S91" s="24">
        <f>SUM(P91:R91)</f>
        <v>39</v>
      </c>
      <c r="T91" s="34">
        <f t="shared" si="5"/>
        <v>339</v>
      </c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 s="52">
        <f t="shared" si="4"/>
        <v>0</v>
      </c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</row>
    <row r="92" spans="1:111" x14ac:dyDescent="0.3">
      <c r="A92" s="69"/>
      <c r="B92" s="8" t="s">
        <v>37</v>
      </c>
      <c r="C92" s="9" t="s">
        <v>36</v>
      </c>
      <c r="D92" s="35">
        <v>97</v>
      </c>
      <c r="E92" s="35">
        <v>74</v>
      </c>
      <c r="F92" s="35">
        <v>7</v>
      </c>
      <c r="G92" s="25">
        <f t="shared" si="1"/>
        <v>178</v>
      </c>
      <c r="H92" s="35">
        <v>17</v>
      </c>
      <c r="I92" s="35">
        <v>7</v>
      </c>
      <c r="J92" s="35">
        <v>0</v>
      </c>
      <c r="K92" s="24">
        <f t="shared" si="13"/>
        <v>24</v>
      </c>
      <c r="L92" s="35">
        <v>34</v>
      </c>
      <c r="M92" s="35">
        <v>24</v>
      </c>
      <c r="N92" s="35">
        <v>43</v>
      </c>
      <c r="O92" s="24">
        <f t="shared" si="2"/>
        <v>101</v>
      </c>
      <c r="P92" s="35">
        <v>9</v>
      </c>
      <c r="Q92" s="35">
        <v>9</v>
      </c>
      <c r="R92" s="35">
        <v>21</v>
      </c>
      <c r="S92" s="24">
        <f t="shared" si="3"/>
        <v>39</v>
      </c>
      <c r="T92" s="34">
        <f t="shared" si="5"/>
        <v>342</v>
      </c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 s="52">
        <f t="shared" si="4"/>
        <v>0</v>
      </c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</row>
    <row r="93" spans="1:111" x14ac:dyDescent="0.3">
      <c r="A93" s="69"/>
      <c r="B93" s="8" t="s">
        <v>38</v>
      </c>
      <c r="C93" s="9" t="s">
        <v>36</v>
      </c>
      <c r="D93" s="35">
        <v>104</v>
      </c>
      <c r="E93" s="35">
        <v>62</v>
      </c>
      <c r="F93" s="35">
        <v>7</v>
      </c>
      <c r="G93" s="25">
        <f t="shared" si="1"/>
        <v>173</v>
      </c>
      <c r="H93" s="35">
        <v>16</v>
      </c>
      <c r="I93" s="35">
        <v>5</v>
      </c>
      <c r="J93" s="35">
        <v>0</v>
      </c>
      <c r="K93" s="24">
        <f t="shared" si="13"/>
        <v>21</v>
      </c>
      <c r="L93" s="35">
        <v>30</v>
      </c>
      <c r="M93" s="35">
        <v>14</v>
      </c>
      <c r="N93" s="35">
        <v>41</v>
      </c>
      <c r="O93" s="24">
        <f t="shared" si="2"/>
        <v>85</v>
      </c>
      <c r="P93" s="35">
        <v>9</v>
      </c>
      <c r="Q93" s="35">
        <v>9</v>
      </c>
      <c r="R93" s="35">
        <v>21</v>
      </c>
      <c r="S93" s="24">
        <f t="shared" si="3"/>
        <v>39</v>
      </c>
      <c r="T93" s="34">
        <f t="shared" si="5"/>
        <v>318</v>
      </c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 s="52">
        <f t="shared" si="4"/>
        <v>0</v>
      </c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</row>
    <row r="94" spans="1:111" x14ac:dyDescent="0.3">
      <c r="A94" s="69"/>
      <c r="B94" s="8" t="s">
        <v>39</v>
      </c>
      <c r="C94" s="9" t="s">
        <v>36</v>
      </c>
      <c r="D94" s="35">
        <v>60</v>
      </c>
      <c r="E94" s="35">
        <v>54</v>
      </c>
      <c r="F94" s="35">
        <v>6</v>
      </c>
      <c r="G94" s="25">
        <f t="shared" si="1"/>
        <v>120</v>
      </c>
      <c r="H94" s="35">
        <v>17</v>
      </c>
      <c r="I94" s="35">
        <v>9</v>
      </c>
      <c r="J94" s="35">
        <v>0</v>
      </c>
      <c r="K94" s="24">
        <f t="shared" si="13"/>
        <v>26</v>
      </c>
      <c r="L94" s="35">
        <v>19</v>
      </c>
      <c r="M94" s="35">
        <v>14</v>
      </c>
      <c r="N94" s="35">
        <v>41</v>
      </c>
      <c r="O94" s="24">
        <f t="shared" si="2"/>
        <v>74</v>
      </c>
      <c r="P94" s="35">
        <v>9</v>
      </c>
      <c r="Q94" s="35">
        <v>9</v>
      </c>
      <c r="R94" s="35">
        <v>21</v>
      </c>
      <c r="S94" s="24">
        <f>SUM(P94:R94)</f>
        <v>39</v>
      </c>
      <c r="T94" s="34">
        <f t="shared" si="5"/>
        <v>259</v>
      </c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 s="52">
        <f t="shared" si="4"/>
        <v>0</v>
      </c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</row>
    <row r="95" spans="1:111" s="38" customFormat="1" ht="16.5" thickBot="1" x14ac:dyDescent="0.35">
      <c r="A95" s="70"/>
      <c r="B95" s="8" t="s">
        <v>40</v>
      </c>
      <c r="C95" s="9" t="s">
        <v>36</v>
      </c>
      <c r="D95" s="35">
        <v>60</v>
      </c>
      <c r="E95" s="35">
        <v>46</v>
      </c>
      <c r="F95" s="35">
        <v>2</v>
      </c>
      <c r="G95" s="25">
        <f t="shared" si="1"/>
        <v>108</v>
      </c>
      <c r="H95" s="35">
        <v>17</v>
      </c>
      <c r="I95" s="35">
        <v>9</v>
      </c>
      <c r="J95" s="35">
        <v>0</v>
      </c>
      <c r="K95" s="24">
        <f t="shared" si="13"/>
        <v>26</v>
      </c>
      <c r="L95" s="35">
        <v>14</v>
      </c>
      <c r="M95" s="35">
        <v>14</v>
      </c>
      <c r="N95" s="35">
        <v>16</v>
      </c>
      <c r="O95" s="24">
        <f t="shared" si="2"/>
        <v>44</v>
      </c>
      <c r="P95" s="35">
        <v>9</v>
      </c>
      <c r="Q95" s="35">
        <v>9</v>
      </c>
      <c r="R95" s="35">
        <v>0</v>
      </c>
      <c r="S95" s="24">
        <f t="shared" si="3"/>
        <v>18</v>
      </c>
      <c r="T95" s="34">
        <f>G95+K95+O95+S95</f>
        <v>196</v>
      </c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/>
      <c r="AN95" s="37"/>
      <c r="AO95" s="37"/>
      <c r="AP95" s="37"/>
      <c r="AQ95" s="37"/>
      <c r="AR95" s="37"/>
      <c r="AS95" s="37"/>
      <c r="AT95"/>
      <c r="AU95" s="52">
        <f t="shared" si="4"/>
        <v>0</v>
      </c>
      <c r="AV95" s="37"/>
      <c r="AW95" s="37"/>
      <c r="AX95" s="37"/>
      <c r="AY95" s="37"/>
      <c r="AZ95" s="37"/>
      <c r="BA95" s="37"/>
      <c r="BB95" s="37"/>
      <c r="BC95" s="37"/>
      <c r="BD95" s="37"/>
      <c r="BE95" s="37"/>
      <c r="BF95" s="37"/>
      <c r="BG95" s="37"/>
      <c r="BH95" s="37"/>
      <c r="BI95" s="37"/>
      <c r="BJ95" s="37"/>
      <c r="BK95" s="37"/>
      <c r="BL95" s="37"/>
      <c r="BM95" s="37"/>
      <c r="BN95" s="37"/>
      <c r="BO95" s="37"/>
      <c r="BP95" s="37"/>
      <c r="BQ95" s="37"/>
      <c r="BR95" s="37"/>
      <c r="BS95" s="37"/>
      <c r="BT95" s="37"/>
      <c r="BU95" s="37"/>
      <c r="BV95" s="37"/>
      <c r="BW95" s="37"/>
      <c r="BX95" s="37"/>
      <c r="BY95" s="37"/>
      <c r="BZ95" s="37"/>
      <c r="CA95" s="37"/>
      <c r="CB95" s="37"/>
      <c r="CC95" s="37"/>
      <c r="CD95" s="37"/>
      <c r="CE95" s="37"/>
      <c r="CF95" s="37"/>
      <c r="CG95" s="37"/>
      <c r="CH95" s="37"/>
      <c r="CI95" s="37"/>
      <c r="CJ95" s="37"/>
      <c r="CK95" s="37"/>
      <c r="CL95" s="37"/>
      <c r="CM95" s="37"/>
      <c r="CN95" s="37"/>
      <c r="CO95" s="37"/>
      <c r="CP95" s="37"/>
      <c r="CQ95" s="37"/>
      <c r="CR95" s="37"/>
      <c r="CS95" s="37"/>
      <c r="CT95" s="37"/>
      <c r="CU95" s="37"/>
      <c r="CV95" s="37"/>
      <c r="CW95" s="37"/>
      <c r="CX95" s="37"/>
      <c r="CY95" s="37"/>
      <c r="CZ95" s="37"/>
      <c r="DA95" s="37"/>
      <c r="DB95" s="37"/>
      <c r="DC95" s="37"/>
    </row>
    <row r="96" spans="1:111" ht="16.5" thickBot="1" x14ac:dyDescent="0.35">
      <c r="A96" s="36"/>
      <c r="B96" s="65" t="s">
        <v>94</v>
      </c>
      <c r="C96" s="9" t="s">
        <v>95</v>
      </c>
      <c r="D96" s="35">
        <v>0</v>
      </c>
      <c r="E96" s="35">
        <v>0</v>
      </c>
      <c r="F96" s="35">
        <v>0</v>
      </c>
      <c r="G96" s="25">
        <f t="shared" si="1"/>
        <v>0</v>
      </c>
      <c r="H96" s="35">
        <v>2</v>
      </c>
      <c r="I96" s="35">
        <v>0</v>
      </c>
      <c r="J96" s="35">
        <v>2</v>
      </c>
      <c r="K96" s="24">
        <f t="shared" si="13"/>
        <v>4</v>
      </c>
      <c r="L96" s="35">
        <v>5</v>
      </c>
      <c r="M96" s="35">
        <v>0</v>
      </c>
      <c r="N96" s="35">
        <v>2</v>
      </c>
      <c r="O96" s="24">
        <f t="shared" si="2"/>
        <v>7</v>
      </c>
      <c r="P96" s="35">
        <v>0</v>
      </c>
      <c r="Q96" s="35">
        <v>9</v>
      </c>
      <c r="R96" s="35">
        <v>0</v>
      </c>
      <c r="S96" s="24">
        <f t="shared" si="3"/>
        <v>9</v>
      </c>
      <c r="T96" s="66">
        <v>0</v>
      </c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 s="52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</row>
    <row r="97" spans="1:151" ht="16.5" thickBot="1" x14ac:dyDescent="0.35">
      <c r="A97" s="36"/>
      <c r="B97" s="65" t="s">
        <v>101</v>
      </c>
      <c r="C97" s="9"/>
      <c r="D97" s="35">
        <v>0</v>
      </c>
      <c r="E97" s="35">
        <v>0</v>
      </c>
      <c r="F97" s="35">
        <v>0</v>
      </c>
      <c r="G97" s="25">
        <f t="shared" si="1"/>
        <v>0</v>
      </c>
      <c r="H97" s="35">
        <v>0</v>
      </c>
      <c r="I97" s="35">
        <v>0</v>
      </c>
      <c r="J97" s="35">
        <v>0</v>
      </c>
      <c r="K97" s="24">
        <f t="shared" si="13"/>
        <v>0</v>
      </c>
      <c r="L97" s="35">
        <v>50</v>
      </c>
      <c r="M97" s="35">
        <v>0</v>
      </c>
      <c r="N97" s="35">
        <v>0</v>
      </c>
      <c r="O97" s="24">
        <f t="shared" si="2"/>
        <v>50</v>
      </c>
      <c r="P97" s="35">
        <v>0</v>
      </c>
      <c r="Q97" s="35">
        <v>0</v>
      </c>
      <c r="R97" s="35">
        <v>0</v>
      </c>
      <c r="S97" s="24">
        <f t="shared" si="3"/>
        <v>0</v>
      </c>
      <c r="T97" s="66">
        <v>0</v>
      </c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 s="52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</row>
    <row r="98" spans="1:151" ht="16.5" thickBot="1" x14ac:dyDescent="0.35">
      <c r="A98" s="36"/>
      <c r="B98" s="65" t="s">
        <v>102</v>
      </c>
      <c r="C98" s="9"/>
      <c r="D98" s="35">
        <v>0</v>
      </c>
      <c r="E98" s="35">
        <v>0</v>
      </c>
      <c r="F98" s="35">
        <v>0</v>
      </c>
      <c r="G98" s="25">
        <f t="shared" si="1"/>
        <v>0</v>
      </c>
      <c r="H98" s="35">
        <v>0</v>
      </c>
      <c r="I98" s="35">
        <v>0</v>
      </c>
      <c r="J98" s="35">
        <v>0</v>
      </c>
      <c r="K98" s="24">
        <f t="shared" si="13"/>
        <v>0</v>
      </c>
      <c r="L98" s="35">
        <v>1</v>
      </c>
      <c r="M98" s="35">
        <v>0</v>
      </c>
      <c r="N98" s="35">
        <v>0</v>
      </c>
      <c r="O98" s="24">
        <f t="shared" si="2"/>
        <v>1</v>
      </c>
      <c r="P98" s="35">
        <v>0</v>
      </c>
      <c r="Q98" s="35">
        <v>0</v>
      </c>
      <c r="R98" s="35">
        <v>0</v>
      </c>
      <c r="S98" s="24">
        <f t="shared" si="3"/>
        <v>0</v>
      </c>
      <c r="T98" s="66">
        <v>0</v>
      </c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 s="52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</row>
    <row r="99" spans="1:151" ht="16.5" thickBot="1" x14ac:dyDescent="0.35">
      <c r="A99" s="36"/>
      <c r="B99" s="65" t="s">
        <v>97</v>
      </c>
      <c r="C99" s="9" t="s">
        <v>98</v>
      </c>
      <c r="D99" s="35">
        <v>0</v>
      </c>
      <c r="E99" s="35">
        <v>0</v>
      </c>
      <c r="F99" s="35">
        <v>0</v>
      </c>
      <c r="G99" s="25">
        <f t="shared" si="1"/>
        <v>0</v>
      </c>
      <c r="H99" s="35">
        <v>0</v>
      </c>
      <c r="I99" s="35">
        <v>5</v>
      </c>
      <c r="J99" s="35">
        <v>0</v>
      </c>
      <c r="K99" s="24">
        <v>5</v>
      </c>
      <c r="L99" s="35">
        <v>8</v>
      </c>
      <c r="M99" s="35">
        <v>12</v>
      </c>
      <c r="N99" s="35">
        <v>0</v>
      </c>
      <c r="O99" s="24">
        <f t="shared" si="2"/>
        <v>20</v>
      </c>
      <c r="P99" s="35">
        <v>5</v>
      </c>
      <c r="Q99" s="35">
        <v>10</v>
      </c>
      <c r="R99" s="35">
        <v>25</v>
      </c>
      <c r="S99" s="24">
        <f>SUM(P99:Q99:R99)</f>
        <v>40</v>
      </c>
      <c r="T99" s="66">
        <f>G99+K99+O99+S99</f>
        <v>65</v>
      </c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 s="52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</row>
    <row r="100" spans="1:151" ht="17.25" thickBot="1" x14ac:dyDescent="0.35">
      <c r="A100" s="36"/>
      <c r="B100" s="51" t="s">
        <v>74</v>
      </c>
      <c r="C100" s="54"/>
      <c r="D100" s="54">
        <f>SUM(D91:D99)</f>
        <v>431</v>
      </c>
      <c r="E100" s="54">
        <f>SUM(E91:E99)</f>
        <v>318</v>
      </c>
      <c r="F100" s="54">
        <f>SUM(F91:F99)</f>
        <v>29</v>
      </c>
      <c r="G100" s="57">
        <f>SUM(G91:G95)</f>
        <v>778</v>
      </c>
      <c r="H100" s="56">
        <f t="shared" ref="H100:N100" si="14">SUM(H91:H99)</f>
        <v>86</v>
      </c>
      <c r="I100" s="56">
        <f t="shared" si="14"/>
        <v>43</v>
      </c>
      <c r="J100" s="56">
        <f t="shared" si="14"/>
        <v>2</v>
      </c>
      <c r="K100" s="57">
        <f t="shared" si="14"/>
        <v>131</v>
      </c>
      <c r="L100" s="56">
        <f t="shared" si="14"/>
        <v>180</v>
      </c>
      <c r="M100" s="56">
        <f t="shared" si="14"/>
        <v>92</v>
      </c>
      <c r="N100" s="56">
        <f t="shared" si="14"/>
        <v>186</v>
      </c>
      <c r="O100" s="57">
        <f>SUM(O91:O95)</f>
        <v>380</v>
      </c>
      <c r="P100" s="56">
        <f>SUM(P91:P99)</f>
        <v>50</v>
      </c>
      <c r="Q100" s="56">
        <f>SUM(Q91:Q99)</f>
        <v>64</v>
      </c>
      <c r="R100" s="56">
        <f>SUM(R91:R99)</f>
        <v>109</v>
      </c>
      <c r="S100" s="57">
        <f>SUM(S91:S99)</f>
        <v>223</v>
      </c>
      <c r="T100" s="58">
        <f>G100+K100+O100+S100</f>
        <v>1512</v>
      </c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</row>
    <row r="101" spans="1:151" ht="17.25" customHeight="1" thickBot="1" x14ac:dyDescent="0.35">
      <c r="A101" s="30"/>
      <c r="B101" s="31"/>
      <c r="C101" s="32"/>
      <c r="D101" s="33">
        <f t="shared" ref="D101:S101" si="15">D100+D90+D74+D58+D51</f>
        <v>9097</v>
      </c>
      <c r="E101" s="33">
        <f t="shared" si="15"/>
        <v>8971</v>
      </c>
      <c r="F101" s="33">
        <f t="shared" si="15"/>
        <v>3310</v>
      </c>
      <c r="G101" s="33">
        <f t="shared" si="15"/>
        <v>21378</v>
      </c>
      <c r="H101" s="33">
        <f t="shared" si="15"/>
        <v>2811</v>
      </c>
      <c r="I101" s="33">
        <f t="shared" si="15"/>
        <v>2447</v>
      </c>
      <c r="J101" s="33">
        <f t="shared" si="15"/>
        <v>4488</v>
      </c>
      <c r="K101" s="33">
        <f t="shared" si="15"/>
        <v>9746</v>
      </c>
      <c r="L101" s="33">
        <f t="shared" si="15"/>
        <v>4036</v>
      </c>
      <c r="M101" s="33">
        <f t="shared" si="15"/>
        <v>2441</v>
      </c>
      <c r="N101" s="33">
        <f t="shared" si="15"/>
        <v>4311</v>
      </c>
      <c r="O101" s="33">
        <f t="shared" si="15"/>
        <v>10601</v>
      </c>
      <c r="P101" s="33">
        <f t="shared" si="15"/>
        <v>1628</v>
      </c>
      <c r="Q101" s="33">
        <f t="shared" si="15"/>
        <v>4015</v>
      </c>
      <c r="R101" s="33">
        <f t="shared" si="15"/>
        <v>4232</v>
      </c>
      <c r="S101" s="33">
        <f t="shared" si="15"/>
        <v>9832</v>
      </c>
      <c r="T101" s="33">
        <f>+T51+T58+T74+T90+T100</f>
        <v>51557</v>
      </c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</row>
    <row r="102" spans="1:151" ht="19.5" thickBot="1" x14ac:dyDescent="0.35">
      <c r="A102" s="11" t="s">
        <v>41</v>
      </c>
      <c r="B102" s="12"/>
      <c r="C102" s="13"/>
      <c r="P102" s="2"/>
      <c r="Q102" s="17"/>
      <c r="R102" s="17"/>
      <c r="S102" s="17"/>
      <c r="T102" s="17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</row>
    <row r="103" spans="1:151" ht="18.75" x14ac:dyDescent="0.3">
      <c r="A103" s="14" t="s">
        <v>42</v>
      </c>
      <c r="B103" s="15"/>
      <c r="C103" s="16">
        <f>K101+G101+O101+S101</f>
        <v>51557</v>
      </c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2"/>
      <c r="Q103" s="17"/>
      <c r="R103" s="17"/>
      <c r="S103" s="17"/>
      <c r="T103" s="17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</row>
    <row r="104" spans="1:151" s="46" customFormat="1" ht="41.25" thickBot="1" x14ac:dyDescent="0.3">
      <c r="A104" s="40" t="s">
        <v>43</v>
      </c>
      <c r="B104" s="41"/>
      <c r="C104" s="42" t="s">
        <v>44</v>
      </c>
      <c r="D104" s="43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63"/>
      <c r="R104" s="63"/>
      <c r="S104" s="63"/>
      <c r="T104" s="17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5"/>
      <c r="AV104" s="45"/>
      <c r="AW104" s="45"/>
      <c r="AX104" s="45"/>
      <c r="AY104" s="45"/>
      <c r="AZ104" s="45"/>
      <c r="BA104" s="45"/>
      <c r="BB104" s="45"/>
      <c r="BC104" s="45"/>
      <c r="BD104" s="45"/>
      <c r="BE104" s="45"/>
      <c r="BF104" s="45"/>
      <c r="BG104" s="45"/>
      <c r="BH104" s="45"/>
      <c r="BI104" s="45"/>
      <c r="BJ104" s="45"/>
      <c r="BK104" s="45"/>
      <c r="BL104" s="45"/>
      <c r="BM104" s="45"/>
      <c r="BN104" s="45"/>
      <c r="BO104" s="45"/>
      <c r="BP104" s="45"/>
      <c r="BQ104" s="45"/>
      <c r="BR104" s="45"/>
      <c r="BS104" s="45"/>
      <c r="BT104" s="45"/>
      <c r="BU104" s="45"/>
      <c r="BV104" s="45"/>
      <c r="BW104" s="45"/>
      <c r="BX104" s="45"/>
      <c r="BY104" s="45"/>
      <c r="BZ104" s="45"/>
      <c r="CA104" s="45"/>
      <c r="CB104" s="45"/>
      <c r="CC104" s="45"/>
      <c r="CD104" s="45"/>
      <c r="CE104" s="45"/>
      <c r="CF104" s="45"/>
      <c r="CG104" s="45"/>
      <c r="CH104" s="45"/>
      <c r="CI104" s="45"/>
      <c r="CJ104" s="45"/>
      <c r="CK104" s="45"/>
      <c r="CL104" s="45"/>
      <c r="CM104" s="45"/>
      <c r="CN104" s="45"/>
      <c r="CO104" s="45"/>
      <c r="CP104" s="45"/>
      <c r="CQ104" s="45"/>
      <c r="CR104" s="45"/>
      <c r="CS104" s="45"/>
      <c r="CT104" s="45"/>
      <c r="CU104" s="45"/>
      <c r="CV104" s="45"/>
      <c r="CW104" s="45"/>
      <c r="CX104" s="45"/>
      <c r="CY104" s="45"/>
      <c r="CZ104" s="45"/>
      <c r="DA104" s="45"/>
      <c r="DB104" s="45"/>
      <c r="DC104" s="45"/>
      <c r="DD104" s="45"/>
      <c r="DE104" s="45"/>
      <c r="DF104" s="45"/>
      <c r="DG104" s="45"/>
      <c r="DH104" s="45"/>
      <c r="DI104" s="45"/>
      <c r="DJ104" s="45"/>
      <c r="DK104" s="45"/>
      <c r="DL104" s="45"/>
      <c r="DM104" s="45"/>
      <c r="DN104" s="45"/>
      <c r="DO104" s="45"/>
      <c r="DP104" s="45"/>
      <c r="DQ104" s="45"/>
      <c r="DR104" s="45"/>
      <c r="DS104" s="45"/>
      <c r="DT104" s="45"/>
      <c r="DU104" s="45"/>
      <c r="DV104" s="45"/>
      <c r="DW104" s="45"/>
      <c r="DX104" s="45"/>
      <c r="DY104" s="45"/>
      <c r="DZ104" s="45"/>
      <c r="EA104" s="45"/>
      <c r="EB104" s="45"/>
      <c r="EC104" s="45"/>
      <c r="ED104" s="45"/>
      <c r="EE104" s="45"/>
      <c r="EF104" s="45"/>
      <c r="EG104" s="45"/>
      <c r="EH104" s="45"/>
      <c r="EI104" s="45"/>
      <c r="EJ104" s="45"/>
      <c r="EK104" s="45"/>
      <c r="EL104" s="45"/>
      <c r="EM104" s="45"/>
      <c r="EN104" s="45"/>
      <c r="EO104" s="45"/>
      <c r="EP104" s="45"/>
      <c r="EQ104" s="45"/>
      <c r="ER104" s="45"/>
      <c r="ES104" s="45"/>
      <c r="ET104" s="45"/>
      <c r="EU104" s="45"/>
    </row>
    <row r="105" spans="1:151" x14ac:dyDescent="0.3">
      <c r="D105" s="62" t="s">
        <v>91</v>
      </c>
      <c r="H105" s="62" t="s">
        <v>45</v>
      </c>
      <c r="L105" s="1" t="s">
        <v>81</v>
      </c>
      <c r="Q105" s="1"/>
      <c r="S105" s="21"/>
      <c r="T105" s="17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</row>
    <row r="106" spans="1:151" x14ac:dyDescent="0.3">
      <c r="D106" s="18" t="s">
        <v>92</v>
      </c>
      <c r="H106" s="18" t="s">
        <v>103</v>
      </c>
      <c r="L106" s="1" t="s">
        <v>79</v>
      </c>
      <c r="Q106" s="1" t="s">
        <v>100</v>
      </c>
      <c r="T106" s="17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</row>
    <row r="107" spans="1:151" x14ac:dyDescent="0.3">
      <c r="D107" s="61" t="s">
        <v>90</v>
      </c>
      <c r="E107" s="38"/>
      <c r="F107" s="64" t="s">
        <v>109</v>
      </c>
      <c r="G107" s="38"/>
      <c r="H107" s="61"/>
      <c r="I107" s="38"/>
      <c r="J107" s="38"/>
      <c r="L107" s="18" t="s">
        <v>80</v>
      </c>
      <c r="N107" s="18"/>
      <c r="Q107" s="18" t="s">
        <v>46</v>
      </c>
      <c r="R107" s="20"/>
      <c r="T107" s="1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</row>
  </sheetData>
  <mergeCells count="7">
    <mergeCell ref="A45:A95"/>
    <mergeCell ref="C43:T43"/>
    <mergeCell ref="A3:T3"/>
    <mergeCell ref="A4:T4"/>
    <mergeCell ref="A5:T5"/>
    <mergeCell ref="A6:T6"/>
    <mergeCell ref="A42:T42"/>
  </mergeCells>
  <pageMargins left="0" right="0" top="0.39370078740157483" bottom="0" header="0.31496062992125984" footer="0.31496062992125984"/>
  <pageSetup paperSize="9" scale="49" orientation="landscape" r:id="rId1"/>
  <rowBreaks count="2" manualBreakCount="2">
    <brk id="41" max="16383" man="1"/>
    <brk id="107" max="16383" man="1"/>
  </rowBreaks>
  <colBreaks count="1" manualBreakCount="1">
    <brk id="2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8E4F0-7A89-4E1B-958F-5B3DC13C2B19}">
  <dimension ref="A1:D7"/>
  <sheetViews>
    <sheetView workbookViewId="0">
      <selection activeCell="F16" sqref="F16"/>
    </sheetView>
  </sheetViews>
  <sheetFormatPr baseColWidth="10" defaultRowHeight="15" x14ac:dyDescent="0.25"/>
  <cols>
    <col min="1" max="1" width="38" style="59" bestFit="1" customWidth="1"/>
    <col min="2" max="2" width="8.140625" style="59" bestFit="1" customWidth="1"/>
    <col min="3" max="3" width="10.5703125" style="59" bestFit="1" customWidth="1"/>
    <col min="4" max="4" width="8.5703125" style="59" bestFit="1" customWidth="1"/>
    <col min="5" max="5" width="25.7109375" style="59" bestFit="1" customWidth="1"/>
    <col min="6" max="6" width="25.140625" style="59" bestFit="1" customWidth="1"/>
    <col min="7" max="16384" width="11.42578125" style="59"/>
  </cols>
  <sheetData>
    <row r="1" spans="1:4" x14ac:dyDescent="0.25">
      <c r="A1" s="76" t="s">
        <v>84</v>
      </c>
      <c r="B1" s="76"/>
      <c r="C1" s="76"/>
      <c r="D1" s="76"/>
    </row>
    <row r="2" spans="1:4" x14ac:dyDescent="0.25">
      <c r="B2" s="59" t="s">
        <v>105</v>
      </c>
      <c r="C2" s="59" t="s">
        <v>106</v>
      </c>
      <c r="D2" s="59" t="s">
        <v>107</v>
      </c>
    </row>
    <row r="3" spans="1:4" x14ac:dyDescent="0.25">
      <c r="A3" s="59" t="s">
        <v>85</v>
      </c>
      <c r="B3" s="59">
        <v>82</v>
      </c>
      <c r="C3" s="59">
        <v>157</v>
      </c>
      <c r="D3" s="59">
        <v>131</v>
      </c>
    </row>
    <row r="4" spans="1:4" x14ac:dyDescent="0.25">
      <c r="A4" s="59" t="s">
        <v>86</v>
      </c>
      <c r="B4" s="59">
        <v>101</v>
      </c>
      <c r="C4" s="59">
        <v>532</v>
      </c>
      <c r="D4" s="59">
        <v>387</v>
      </c>
    </row>
    <row r="5" spans="1:4" x14ac:dyDescent="0.25">
      <c r="A5" s="59" t="s">
        <v>87</v>
      </c>
      <c r="B5" s="59">
        <v>87</v>
      </c>
      <c r="C5" s="59">
        <v>185</v>
      </c>
      <c r="D5" s="59">
        <v>55</v>
      </c>
    </row>
    <row r="6" spans="1:4" x14ac:dyDescent="0.25">
      <c r="A6" s="59" t="s">
        <v>88</v>
      </c>
      <c r="B6" s="59">
        <v>1308</v>
      </c>
      <c r="C6" s="59">
        <v>3077</v>
      </c>
      <c r="D6" s="59">
        <v>3550</v>
      </c>
    </row>
    <row r="7" spans="1:4" x14ac:dyDescent="0.25">
      <c r="A7" s="59" t="s">
        <v>99</v>
      </c>
      <c r="B7" s="59">
        <v>50</v>
      </c>
      <c r="C7" s="59">
        <v>64</v>
      </c>
      <c r="D7" s="59">
        <v>109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OCT - DIC 2024</vt:lpstr>
      <vt:lpstr>Datos de gráfica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Jadhira Del Jesus</dc:creator>
  <cp:lastModifiedBy>Rodrigo Soto Abreu</cp:lastModifiedBy>
  <cp:lastPrinted>2024-04-04T17:59:50Z</cp:lastPrinted>
  <dcterms:created xsi:type="dcterms:W3CDTF">2022-04-11T13:39:19Z</dcterms:created>
  <dcterms:modified xsi:type="dcterms:W3CDTF">2025-01-10T19:31:02Z</dcterms:modified>
</cp:coreProperties>
</file>