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Visitas al Museo\"/>
    </mc:Choice>
  </mc:AlternateContent>
  <xr:revisionPtr revIDLastSave="0" documentId="13_ncr:1_{86561D16-5466-4BFE-927A-8C82487BDF84}" xr6:coauthVersionLast="47" xr6:coauthVersionMax="47" xr10:uidLastSave="{00000000-0000-0000-0000-000000000000}"/>
  <bookViews>
    <workbookView xWindow="-120" yWindow="-120" windowWidth="23310" windowHeight="13740" xr2:uid="{00000000-000D-0000-FFFF-FFFF00000000}"/>
  </bookViews>
  <sheets>
    <sheet name="CONSOLIDADO 2023" sheetId="7" r:id="rId1"/>
    <sheet name="GRÁFICA NACIONALES Y EXTRANJERO" sheetId="8" r:id="rId2"/>
    <sheet name="GRÁFICA ESCOLARES" sheetId="10" r:id="rId3"/>
    <sheet name="DATA" sheetId="9" r:id="rId4"/>
  </sheets>
  <definedNames>
    <definedName name="_xlnm.Print_Area" localSheetId="0">'CONSOLIDADO 2023'!$A$1:$Q$35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7" l="1"/>
  <c r="R25" i="7"/>
  <c r="N26" i="7"/>
  <c r="L26" i="7"/>
  <c r="O25" i="7"/>
  <c r="N25" i="7"/>
  <c r="L25" i="7"/>
  <c r="D30" i="7"/>
  <c r="D29" i="7"/>
  <c r="R21" i="7"/>
  <c r="R20" i="7"/>
  <c r="R19" i="7"/>
  <c r="R18" i="7"/>
  <c r="R17" i="7"/>
  <c r="R16" i="7"/>
  <c r="R15" i="7"/>
  <c r="R14" i="7"/>
  <c r="R13" i="7"/>
  <c r="R12" i="7"/>
  <c r="R11" i="7"/>
  <c r="R10" i="7"/>
  <c r="Q20" i="7"/>
  <c r="Q19" i="7"/>
  <c r="Q18" i="7"/>
  <c r="N21" i="7"/>
  <c r="L21" i="7"/>
  <c r="L17" i="7"/>
  <c r="Q14" i="7"/>
  <c r="Q16" i="7"/>
  <c r="Q15" i="7"/>
  <c r="N17" i="7"/>
  <c r="Q12" i="7"/>
  <c r="Q11" i="7"/>
  <c r="Q10" i="7"/>
  <c r="O13" i="7"/>
  <c r="M13" i="7"/>
  <c r="N13" i="7"/>
  <c r="L13" i="7"/>
  <c r="K15" i="7"/>
  <c r="G17" i="7"/>
  <c r="F16" i="7"/>
  <c r="F15" i="7"/>
  <c r="F14" i="7"/>
  <c r="E17" i="7"/>
  <c r="D17" i="7"/>
  <c r="C17" i="7"/>
  <c r="C26" i="7" s="1"/>
  <c r="B17" i="7"/>
  <c r="E13" i="7"/>
  <c r="B13" i="7"/>
  <c r="D13" i="7"/>
  <c r="C13" i="7"/>
  <c r="F12" i="7"/>
  <c r="F11" i="7"/>
  <c r="F10" i="7"/>
  <c r="Q26" i="7"/>
  <c r="K26" i="7"/>
  <c r="F5" i="9"/>
  <c r="K5" i="9"/>
  <c r="F6" i="9"/>
  <c r="K6" i="9"/>
  <c r="F7" i="9"/>
  <c r="K7" i="9"/>
  <c r="F8" i="9"/>
  <c r="K8" i="9"/>
  <c r="F9" i="9"/>
  <c r="K9" i="9"/>
  <c r="F10" i="9"/>
  <c r="K10" i="9"/>
  <c r="F11" i="9"/>
  <c r="K11" i="9"/>
  <c r="F12" i="9"/>
  <c r="K12" i="9"/>
  <c r="K13" i="9"/>
  <c r="F14" i="9"/>
  <c r="K14" i="9"/>
  <c r="F15" i="9"/>
  <c r="K15" i="9"/>
  <c r="F16" i="9"/>
  <c r="K16" i="9"/>
  <c r="J26" i="7"/>
  <c r="I26" i="7"/>
  <c r="H26" i="7"/>
  <c r="G26" i="7"/>
  <c r="P26" i="7"/>
  <c r="P25" i="7"/>
  <c r="D31" i="7" l="1"/>
  <c r="E26" i="7"/>
  <c r="D26" i="7"/>
  <c r="B26" i="7"/>
  <c r="B25" i="7"/>
  <c r="J25" i="7"/>
  <c r="I25" i="7"/>
  <c r="H25" i="7"/>
  <c r="G25" i="7"/>
  <c r="E25" i="7"/>
  <c r="D25" i="7"/>
  <c r="C25" i="7"/>
  <c r="J21" i="7" l="1"/>
  <c r="I21" i="7"/>
  <c r="H21" i="7"/>
  <c r="G21" i="7"/>
  <c r="E21" i="7"/>
  <c r="D21" i="7"/>
  <c r="C21" i="7"/>
  <c r="B21" i="7"/>
  <c r="J17" i="7"/>
  <c r="I17" i="7"/>
  <c r="H17" i="7"/>
  <c r="H13" i="7"/>
  <c r="I13" i="7"/>
  <c r="J13" i="7"/>
  <c r="G13" i="7"/>
  <c r="K12" i="7" l="1"/>
  <c r="K11" i="7"/>
  <c r="K10" i="7"/>
  <c r="K16" i="7"/>
  <c r="K14" i="7"/>
  <c r="K20" i="7"/>
  <c r="K19" i="7"/>
  <c r="F19" i="7"/>
  <c r="K18" i="7"/>
  <c r="F18" i="7"/>
  <c r="Q22" i="7"/>
  <c r="Q24" i="7"/>
  <c r="K24" i="7"/>
  <c r="F24" i="7"/>
  <c r="Q23" i="7"/>
  <c r="K23" i="7"/>
  <c r="F23" i="7"/>
  <c r="K22" i="7"/>
  <c r="F22" i="7"/>
  <c r="R22" i="7" l="1"/>
  <c r="F26" i="7"/>
  <c r="R24" i="7"/>
  <c r="R23" i="7" l="1"/>
</calcChain>
</file>

<file path=xl/sharedStrings.xml><?xml version="1.0" encoding="utf-8"?>
<sst xmlns="http://schemas.openxmlformats.org/spreadsheetml/2006/main" count="115" uniqueCount="46">
  <si>
    <t xml:space="preserve">Adultos </t>
  </si>
  <si>
    <t xml:space="preserve">VISITANTES ESCOLARES </t>
  </si>
  <si>
    <t xml:space="preserve">Alumnos </t>
  </si>
  <si>
    <t>Niños</t>
  </si>
  <si>
    <t>RESUMEN:</t>
  </si>
  <si>
    <t>NACIONALES</t>
  </si>
  <si>
    <t>EXTRANJEROS</t>
  </si>
  <si>
    <t>DIRECCIÓN DEL MUSEO JUAN PABLO DUARTE</t>
  </si>
  <si>
    <t>VÍA: OFICINA DE ACCESO A LA INFORMACION PÚBLICA</t>
  </si>
  <si>
    <t>MES</t>
  </si>
  <si>
    <t>Infantes</t>
  </si>
  <si>
    <t>Hombres</t>
  </si>
  <si>
    <t>Mujeres</t>
  </si>
  <si>
    <t>Niñas</t>
  </si>
  <si>
    <t>Estadísticas de Visitas al Museo Juan Pablo Duarte</t>
  </si>
  <si>
    <t>Visitantes  extranjeros :</t>
  </si>
  <si>
    <t>Visitantes Escolares:</t>
  </si>
  <si>
    <t>Visitantes nacionales:</t>
  </si>
  <si>
    <t>Profesores-Padres-Madres</t>
  </si>
  <si>
    <t>Firma   Director del Museo Juan Pablo Duarte</t>
  </si>
  <si>
    <t>Arq. Jacinto Pichardo Vicioso</t>
  </si>
  <si>
    <t>OCTUBRE</t>
  </si>
  <si>
    <t>NOVIEMBRE</t>
  </si>
  <si>
    <t>DICIEMBRE</t>
  </si>
  <si>
    <t>TOTAL CENTROS EDUCATIVOS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</si>
  <si>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</si>
  <si>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</si>
  <si>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</si>
  <si>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</si>
  <si>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</si>
  <si>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</si>
  <si>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</si>
  <si>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</si>
  <si>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</si>
  <si>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N/A</t>
  </si>
  <si>
    <t>Total trimestre</t>
  </si>
  <si>
    <t>Total en el mes</t>
  </si>
  <si>
    <t>Total general en el mes</t>
  </si>
  <si>
    <t>Período del Trimestre (mes | año): CONSOLIDADO AÑO 2023</t>
  </si>
  <si>
    <t>Total general por categoría</t>
  </si>
  <si>
    <t>Total general anual:</t>
  </si>
  <si>
    <t>INSTITUTO DUARTIANO</t>
  </si>
  <si>
    <t>PROFESORES</t>
  </si>
  <si>
    <t>PROFESORAS</t>
  </si>
  <si>
    <t>NIÑOS</t>
  </si>
  <si>
    <t>NIÑAS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</si>
</sst>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Amasis MT Pro Light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1"/>
      <name val="Amasis MT Pro Light"/>
      <family val="1"/>
    </font>
    <font>
      <b/>
      <sz val="20"/>
      <color theme="1"/>
      <name val="Amasis MT Pro Light"/>
      <family val="1"/>
    </font>
    <font>
      <sz val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theme="4" tint="-0.249977111117893"/>
      </left>
      <right style="thin">
        <color indexed="64"/>
      </right>
      <top style="double">
        <color theme="4" tint="-0.249977111117893"/>
      </top>
      <bottom style="double">
        <color theme="4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64"/>
      </left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 style="thin">
        <color indexed="64"/>
      </right>
      <top style="double">
        <color theme="4" tint="-0.249977111117893"/>
      </top>
      <bottom style="double">
        <color theme="4" tint="-0.249977111117893"/>
      </bottom>
      <diagonal/>
    </border>
    <border>
      <left/>
      <right/>
      <top style="double">
        <color theme="4" tint="-0.249977111117893"/>
      </top>
      <bottom style="double">
        <color theme="4" tint="-0.249977111117893"/>
      </bottom>
      <diagonal/>
    </border>
    <border>
      <left style="thin">
        <color indexed="64"/>
      </left>
      <right style="double">
        <color indexed="64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64"/>
      </left>
      <right style="double">
        <color indexed="64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64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64"/>
      </left>
      <right/>
      <top style="double">
        <color theme="4" tint="-0.249977111117893"/>
      </top>
      <bottom style="thin">
        <color indexed="64"/>
      </bottom>
      <diagonal/>
    </border>
    <border>
      <left/>
      <right style="thin">
        <color indexed="64"/>
      </right>
      <top style="double">
        <color theme="4" tint="-0.249977111117893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theme="4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theme="4" tint="-0.249977111117893"/>
      </bottom>
      <diagonal/>
    </border>
    <border>
      <left style="thin">
        <color indexed="64"/>
      </left>
      <right/>
      <top style="double">
        <color theme="4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theme="4" tint="-0.249977111117893"/>
      </bottom>
      <diagonal/>
    </border>
    <border>
      <left style="thin">
        <color indexed="64"/>
      </left>
      <right/>
      <top style="double">
        <color theme="4" tint="-0.249977111117893"/>
      </top>
      <bottom style="double">
        <color theme="4" tint="-0.249977111117893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11" xfId="0" applyBorder="1"/>
    <xf numFmtId="0" fontId="0" fillId="0" borderId="5" xfId="0" applyBorder="1"/>
    <xf numFmtId="0" fontId="1" fillId="0" borderId="5" xfId="0" applyFont="1" applyBorder="1"/>
    <xf numFmtId="0" fontId="1" fillId="0" borderId="0" xfId="0" applyFont="1"/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14" xfId="0" applyBorder="1"/>
    <xf numFmtId="0" fontId="1" fillId="0" borderId="25" xfId="0" applyFont="1" applyBorder="1" applyAlignment="1">
      <alignment horizontal="center" vertical="center" textRotation="90" wrapText="1"/>
    </xf>
    <xf numFmtId="0" fontId="0" fillId="0" borderId="21" xfId="0" applyBorder="1"/>
    <xf numFmtId="0" fontId="1" fillId="0" borderId="21" xfId="0" applyFont="1" applyBorder="1"/>
    <xf numFmtId="0" fontId="1" fillId="0" borderId="22" xfId="0" applyFont="1" applyBorder="1"/>
    <xf numFmtId="0" fontId="1" fillId="0" borderId="20" xfId="0" applyFont="1" applyBorder="1" applyAlignment="1">
      <alignment vertical="center" textRotation="90" wrapText="1"/>
    </xf>
    <xf numFmtId="0" fontId="1" fillId="0" borderId="22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7" xfId="0" applyBorder="1"/>
    <xf numFmtId="0" fontId="0" fillId="0" borderId="15" xfId="0" applyBorder="1" applyAlignment="1">
      <alignment horizontal="center" vertical="center" textRotation="90" wrapText="1"/>
    </xf>
    <xf numFmtId="41" fontId="9" fillId="0" borderId="36" xfId="0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41" fontId="11" fillId="0" borderId="9" xfId="0" applyNumberFormat="1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0" fillId="0" borderId="45" xfId="0" applyBorder="1"/>
    <xf numFmtId="0" fontId="9" fillId="0" borderId="46" xfId="0" applyFont="1" applyBorder="1" applyAlignment="1">
      <alignment vertical="center"/>
    </xf>
    <xf numFmtId="0" fontId="0" fillId="0" borderId="47" xfId="0" applyBorder="1"/>
    <xf numFmtId="0" fontId="0" fillId="0" borderId="11" xfId="0" applyBorder="1" applyAlignment="1">
      <alignment horizontal="right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5" fillId="0" borderId="4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0" fillId="0" borderId="0" xfId="0" applyNumberFormat="1"/>
    <xf numFmtId="0" fontId="0" fillId="0" borderId="48" xfId="0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1" fontId="9" fillId="0" borderId="55" xfId="0" applyNumberFormat="1" applyFont="1" applyBorder="1" applyAlignment="1">
      <alignment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41" fontId="11" fillId="0" borderId="15" xfId="0" applyNumberFormat="1" applyFont="1" applyBorder="1" applyAlignment="1">
      <alignment vertical="center"/>
    </xf>
    <xf numFmtId="0" fontId="0" fillId="0" borderId="59" xfId="0" applyBorder="1" applyAlignment="1">
      <alignment horizontal="right" vertical="center"/>
    </xf>
    <xf numFmtId="0" fontId="9" fillId="0" borderId="60" xfId="0" applyFont="1" applyBorder="1" applyAlignment="1">
      <alignment horizontal="center" vertical="center"/>
    </xf>
    <xf numFmtId="41" fontId="9" fillId="0" borderId="61" xfId="0" applyNumberFormat="1" applyFont="1" applyBorder="1" applyAlignment="1">
      <alignment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1" xfId="0" applyFont="1" applyBorder="1" applyAlignment="1">
      <alignment vertical="center"/>
    </xf>
    <xf numFmtId="0" fontId="9" fillId="0" borderId="63" xfId="0" applyFont="1" applyBorder="1" applyAlignment="1">
      <alignment vertical="center"/>
    </xf>
    <xf numFmtId="0" fontId="9" fillId="0" borderId="64" xfId="0" applyFont="1" applyBorder="1" applyAlignment="1">
      <alignment horizontal="center" vertical="center"/>
    </xf>
    <xf numFmtId="41" fontId="9" fillId="0" borderId="65" xfId="0" applyNumberFormat="1" applyFont="1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" fillId="0" borderId="72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0" fillId="0" borderId="24" xfId="0" applyBorder="1" applyAlignment="1">
      <alignment horizontal="right" wrapText="1"/>
    </xf>
    <xf numFmtId="41" fontId="9" fillId="0" borderId="8" xfId="0" applyNumberFormat="1" applyFont="1" applyBorder="1" applyAlignment="1">
      <alignment horizontal="center"/>
    </xf>
    <xf numFmtId="41" fontId="9" fillId="0" borderId="71" xfId="0" applyNumberFormat="1" applyFont="1" applyBorder="1" applyAlignment="1">
      <alignment horizontal="center"/>
    </xf>
    <xf numFmtId="41" fontId="9" fillId="0" borderId="68" xfId="0" applyNumberFormat="1" applyFont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vertical="center" textRotation="90" wrapText="1"/>
    </xf>
    <xf numFmtId="0" fontId="1" fillId="0" borderId="10" xfId="0" applyFont="1" applyBorder="1" applyAlignment="1">
      <alignment vertical="center" textRotation="90" wrapText="1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1" fontId="16" fillId="0" borderId="66" xfId="0" applyNumberFormat="1" applyFont="1" applyBorder="1" applyAlignment="1">
      <alignment vertical="center"/>
    </xf>
    <xf numFmtId="41" fontId="17" fillId="0" borderId="6" xfId="0" applyNumberFormat="1" applyFont="1" applyBorder="1"/>
    <xf numFmtId="0" fontId="17" fillId="0" borderId="6" xfId="0" applyFont="1" applyBorder="1"/>
    <xf numFmtId="41" fontId="18" fillId="0" borderId="11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41" fontId="18" fillId="0" borderId="2" xfId="0" applyNumberFormat="1" applyFont="1" applyBorder="1"/>
    <xf numFmtId="0" fontId="18" fillId="0" borderId="2" xfId="0" applyFont="1" applyBorder="1"/>
    <xf numFmtId="41" fontId="18" fillId="0" borderId="17" xfId="0" applyNumberFormat="1" applyFont="1" applyBorder="1"/>
    <xf numFmtId="0" fontId="19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Visitas al Museo Juan Pablo Duarte CONSOLIDADO AÑO 2023 |                                         NACIONALES Y EXTRANJEROS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DATA!$B$1:$B$3</c:f>
              <c:strCache>
                <c:ptCount val="3"/>
                <c:pt idx="0">
                  <c:v>NACIONALES</c:v>
                </c:pt>
                <c:pt idx="1">
                  <c:v>Adultos </c:v>
                </c:pt>
                <c:pt idx="2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DATA!$B$4:$B$16</c15:sqref>
                  </c15:fullRef>
                </c:ext>
              </c:extLst>
              <c:f>DATA!$B$5:$B$16</c:f>
              <c:numCache>
                <c:formatCode>General</c:formatCode>
                <c:ptCount val="12"/>
                <c:pt idx="0">
                  <c:v>173</c:v>
                </c:pt>
                <c:pt idx="1">
                  <c:v>237</c:v>
                </c:pt>
                <c:pt idx="2">
                  <c:v>162</c:v>
                </c:pt>
                <c:pt idx="3">
                  <c:v>181</c:v>
                </c:pt>
                <c:pt idx="4">
                  <c:v>435</c:v>
                </c:pt>
                <c:pt idx="5">
                  <c:v>102</c:v>
                </c:pt>
                <c:pt idx="6">
                  <c:v>199</c:v>
                </c:pt>
                <c:pt idx="7">
                  <c:v>109</c:v>
                </c:pt>
                <c:pt idx="8">
                  <c:v>73</c:v>
                </c:pt>
                <c:pt idx="9">
                  <c:v>73</c:v>
                </c:pt>
                <c:pt idx="10">
                  <c:v>77</c:v>
                </c:pt>
                <c:pt idx="1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4-44A8-9FB9-DFEE8F548C9A}"/>
            </c:ext>
          </c:extLst>
        </c:ser>
        <c:ser>
          <c:idx val="1"/>
          <c:order val="1"/>
          <c:tx>
            <c:strRef>
              <c:f>DATA!$C$1:$C$3</c:f>
              <c:strCache>
                <c:ptCount val="3"/>
                <c:pt idx="0">
                  <c:v>NACIONALES</c:v>
                </c:pt>
                <c:pt idx="1">
                  <c:v>Adultos </c:v>
                </c:pt>
                <c:pt idx="2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DATA!$C$4:$C$16</c15:sqref>
                  </c15:fullRef>
                </c:ext>
              </c:extLst>
              <c:f>DATA!$C$5:$C$16</c:f>
              <c:numCache>
                <c:formatCode>General</c:formatCode>
                <c:ptCount val="12"/>
                <c:pt idx="0">
                  <c:v>241</c:v>
                </c:pt>
                <c:pt idx="1">
                  <c:v>340</c:v>
                </c:pt>
                <c:pt idx="2">
                  <c:v>209</c:v>
                </c:pt>
                <c:pt idx="3">
                  <c:v>286</c:v>
                </c:pt>
                <c:pt idx="4">
                  <c:v>756</c:v>
                </c:pt>
                <c:pt idx="5">
                  <c:v>170</c:v>
                </c:pt>
                <c:pt idx="6">
                  <c:v>261</c:v>
                </c:pt>
                <c:pt idx="7">
                  <c:v>198</c:v>
                </c:pt>
                <c:pt idx="8">
                  <c:v>117</c:v>
                </c:pt>
                <c:pt idx="9">
                  <c:v>117</c:v>
                </c:pt>
                <c:pt idx="10">
                  <c:v>169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64-44A8-9FB9-DFEE8F548C9A}"/>
            </c:ext>
          </c:extLst>
        </c:ser>
        <c:ser>
          <c:idx val="2"/>
          <c:order val="2"/>
          <c:tx>
            <c:strRef>
              <c:f>DATA!$D$1:$D$3</c:f>
              <c:strCache>
                <c:ptCount val="3"/>
                <c:pt idx="0">
                  <c:v>NACIONALES</c:v>
                </c:pt>
                <c:pt idx="1">
                  <c:v>Infantes</c:v>
                </c:pt>
                <c:pt idx="2">
                  <c:v>Niños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DATA!$D$4:$D$16</c15:sqref>
                  </c15:fullRef>
                </c:ext>
              </c:extLst>
              <c:f>DATA!$D$5:$D$16</c:f>
              <c:numCache>
                <c:formatCode>General</c:formatCode>
                <c:ptCount val="12"/>
                <c:pt idx="0">
                  <c:v>87</c:v>
                </c:pt>
                <c:pt idx="1">
                  <c:v>140</c:v>
                </c:pt>
                <c:pt idx="2">
                  <c:v>52</c:v>
                </c:pt>
                <c:pt idx="3">
                  <c:v>57</c:v>
                </c:pt>
                <c:pt idx="4">
                  <c:v>189</c:v>
                </c:pt>
                <c:pt idx="5">
                  <c:v>42</c:v>
                </c:pt>
                <c:pt idx="6">
                  <c:v>84</c:v>
                </c:pt>
                <c:pt idx="7">
                  <c:v>39</c:v>
                </c:pt>
                <c:pt idx="8">
                  <c:v>24</c:v>
                </c:pt>
                <c:pt idx="9">
                  <c:v>24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64-44A8-9FB9-DFEE8F548C9A}"/>
            </c:ext>
          </c:extLst>
        </c:ser>
        <c:ser>
          <c:idx val="3"/>
          <c:order val="3"/>
          <c:tx>
            <c:strRef>
              <c:f>DATA!$E$1:$E$3</c:f>
              <c:strCache>
                <c:ptCount val="3"/>
                <c:pt idx="0">
                  <c:v>NACIONALES</c:v>
                </c:pt>
                <c:pt idx="1">
                  <c:v>Infantes</c:v>
                </c:pt>
                <c:pt idx="2">
                  <c:v>Niñas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DATA!$E$4:$E$16</c15:sqref>
                  </c15:fullRef>
                </c:ext>
              </c:extLst>
              <c:f>DATA!$E$5:$E$16</c:f>
              <c:numCache>
                <c:formatCode>General</c:formatCode>
                <c:ptCount val="12"/>
                <c:pt idx="0">
                  <c:v>106</c:v>
                </c:pt>
                <c:pt idx="1">
                  <c:v>154</c:v>
                </c:pt>
                <c:pt idx="2">
                  <c:v>68</c:v>
                </c:pt>
                <c:pt idx="3">
                  <c:v>63</c:v>
                </c:pt>
                <c:pt idx="4">
                  <c:v>199</c:v>
                </c:pt>
                <c:pt idx="5">
                  <c:v>44</c:v>
                </c:pt>
                <c:pt idx="6">
                  <c:v>104</c:v>
                </c:pt>
                <c:pt idx="7">
                  <c:v>50</c:v>
                </c:pt>
                <c:pt idx="8">
                  <c:v>47</c:v>
                </c:pt>
                <c:pt idx="9">
                  <c:v>47</c:v>
                </c:pt>
                <c:pt idx="10">
                  <c:v>21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64-44A8-9FB9-DFEE8F548C9A}"/>
            </c:ext>
          </c:extLst>
        </c:ser>
        <c:ser>
          <c:idx val="4"/>
          <c:order val="4"/>
          <c:tx>
            <c:strRef>
              <c:f>DATA!$F$1:$F$3</c:f>
              <c:strCache>
                <c:ptCount val="3"/>
                <c:pt idx="0">
                  <c:v>NACIONALES</c:v>
                </c:pt>
                <c:pt idx="1">
                  <c:v>Total en el mes</c:v>
                </c:pt>
                <c:pt idx="2">
                  <c:v>Niñas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DATA!$F$4:$F$16</c15:sqref>
                  </c15:fullRef>
                </c:ext>
              </c:extLst>
              <c:f>DATA!$F$5:$F$16</c:f>
              <c:numCache>
                <c:formatCode>_(* #,##0_);_(* \(#,##0\);_(* "-"_);_(@_)</c:formatCode>
                <c:ptCount val="12"/>
                <c:pt idx="0">
                  <c:v>607</c:v>
                </c:pt>
                <c:pt idx="1" formatCode="General">
                  <c:v>871</c:v>
                </c:pt>
                <c:pt idx="2" formatCode="General">
                  <c:v>491</c:v>
                </c:pt>
                <c:pt idx="3">
                  <c:v>587</c:v>
                </c:pt>
                <c:pt idx="4" formatCode="General">
                  <c:v>1579</c:v>
                </c:pt>
                <c:pt idx="5" formatCode="General">
                  <c:v>358</c:v>
                </c:pt>
                <c:pt idx="6">
                  <c:v>648</c:v>
                </c:pt>
                <c:pt idx="7" formatCode="General">
                  <c:v>396</c:v>
                </c:pt>
                <c:pt idx="8" formatCode="General">
                  <c:v>261</c:v>
                </c:pt>
                <c:pt idx="9">
                  <c:v>261</c:v>
                </c:pt>
                <c:pt idx="10" formatCode="General">
                  <c:v>279</c:v>
                </c:pt>
                <c:pt idx="11" formatCode="General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64-44A8-9FB9-DFEE8F548C9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axId val="1129291104"/>
        <c:axId val="1037164816"/>
      </c:barChart>
      <c:lineChart>
        <c:grouping val="standard"/>
        <c:varyColors val="0"/>
        <c:ser>
          <c:idx val="5"/>
          <c:order val="5"/>
          <c:tx>
            <c:strRef>
              <c:f>DATA!$G$1:$G$3</c:f>
              <c:strCache>
                <c:ptCount val="3"/>
                <c:pt idx="0">
                  <c:v>EXTRANJEROS</c:v>
                </c:pt>
                <c:pt idx="1">
                  <c:v>Adultos </c:v>
                </c:pt>
                <c:pt idx="2">
                  <c:v>Hombres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DATA!$G$4:$G$16</c15:sqref>
                  </c15:fullRef>
                </c:ext>
              </c:extLst>
              <c:f>DATA!$G$5:$G$16</c:f>
              <c:numCache>
                <c:formatCode>General</c:formatCode>
                <c:ptCount val="12"/>
                <c:pt idx="0">
                  <c:v>99</c:v>
                </c:pt>
                <c:pt idx="1">
                  <c:v>104</c:v>
                </c:pt>
                <c:pt idx="2">
                  <c:v>74</c:v>
                </c:pt>
                <c:pt idx="3">
                  <c:v>104</c:v>
                </c:pt>
                <c:pt idx="4">
                  <c:v>138</c:v>
                </c:pt>
                <c:pt idx="5">
                  <c:v>126</c:v>
                </c:pt>
                <c:pt idx="6">
                  <c:v>162</c:v>
                </c:pt>
                <c:pt idx="7">
                  <c:v>107</c:v>
                </c:pt>
                <c:pt idx="8">
                  <c:v>60</c:v>
                </c:pt>
                <c:pt idx="9">
                  <c:v>60</c:v>
                </c:pt>
                <c:pt idx="10">
                  <c:v>120</c:v>
                </c:pt>
                <c:pt idx="11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64-44A8-9FB9-DFEE8F548C9A}"/>
            </c:ext>
          </c:extLst>
        </c:ser>
        <c:ser>
          <c:idx val="6"/>
          <c:order val="6"/>
          <c:tx>
            <c:strRef>
              <c:f>DATA!$H$1:$H$3</c:f>
              <c:strCache>
                <c:ptCount val="3"/>
                <c:pt idx="0">
                  <c:v>EXTRANJEROS</c:v>
                </c:pt>
                <c:pt idx="1">
                  <c:v>Adultos </c:v>
                </c:pt>
                <c:pt idx="2">
                  <c:v>Mujeres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DATA!$H$4:$H$16</c15:sqref>
                  </c15:fullRef>
                </c:ext>
              </c:extLst>
              <c:f>DATA!$H$5:$H$16</c:f>
              <c:numCache>
                <c:formatCode>General</c:formatCode>
                <c:ptCount val="12"/>
                <c:pt idx="0">
                  <c:v>90</c:v>
                </c:pt>
                <c:pt idx="1">
                  <c:v>155</c:v>
                </c:pt>
                <c:pt idx="2">
                  <c:v>71</c:v>
                </c:pt>
                <c:pt idx="3">
                  <c:v>127</c:v>
                </c:pt>
                <c:pt idx="4">
                  <c:v>158</c:v>
                </c:pt>
                <c:pt idx="5">
                  <c:v>133</c:v>
                </c:pt>
                <c:pt idx="6">
                  <c:v>225</c:v>
                </c:pt>
                <c:pt idx="7">
                  <c:v>127</c:v>
                </c:pt>
                <c:pt idx="8">
                  <c:v>67</c:v>
                </c:pt>
                <c:pt idx="9">
                  <c:v>67</c:v>
                </c:pt>
                <c:pt idx="10">
                  <c:v>165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64-44A8-9FB9-DFEE8F548C9A}"/>
            </c:ext>
          </c:extLst>
        </c:ser>
        <c:ser>
          <c:idx val="7"/>
          <c:order val="7"/>
          <c:tx>
            <c:strRef>
              <c:f>DATA!$I$1:$I$3</c:f>
              <c:strCache>
                <c:ptCount val="3"/>
                <c:pt idx="0">
                  <c:v>EXTRANJEROS</c:v>
                </c:pt>
                <c:pt idx="1">
                  <c:v>Infantes</c:v>
                </c:pt>
                <c:pt idx="2">
                  <c:v>Niños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DATA!$I$4:$I$16</c15:sqref>
                  </c15:fullRef>
                </c:ext>
              </c:extLst>
              <c:f>DATA!$I$5:$I$16</c:f>
              <c:numCache>
                <c:formatCode>General</c:formatCode>
                <c:ptCount val="12"/>
                <c:pt idx="0">
                  <c:v>13</c:v>
                </c:pt>
                <c:pt idx="1">
                  <c:v>33</c:v>
                </c:pt>
                <c:pt idx="2">
                  <c:v>13</c:v>
                </c:pt>
                <c:pt idx="3">
                  <c:v>10</c:v>
                </c:pt>
                <c:pt idx="4">
                  <c:v>12</c:v>
                </c:pt>
                <c:pt idx="5">
                  <c:v>15</c:v>
                </c:pt>
                <c:pt idx="6">
                  <c:v>33</c:v>
                </c:pt>
                <c:pt idx="7">
                  <c:v>12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64-44A8-9FB9-DFEE8F548C9A}"/>
            </c:ext>
          </c:extLst>
        </c:ser>
        <c:ser>
          <c:idx val="8"/>
          <c:order val="8"/>
          <c:tx>
            <c:strRef>
              <c:f>DATA!$J$1:$J$3</c:f>
              <c:strCache>
                <c:ptCount val="3"/>
                <c:pt idx="0">
                  <c:v>EXTRANJEROS</c:v>
                </c:pt>
                <c:pt idx="1">
                  <c:v>Infantes</c:v>
                </c:pt>
                <c:pt idx="2">
                  <c:v>Niñas</c:v>
                </c:pt>
              </c:strCache>
            </c:strRef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DATA!$J$4:$J$16</c15:sqref>
                  </c15:fullRef>
                </c:ext>
              </c:extLst>
              <c:f>DATA!$J$5:$J$16</c:f>
              <c:numCache>
                <c:formatCode>General</c:formatCode>
                <c:ptCount val="12"/>
                <c:pt idx="0">
                  <c:v>14</c:v>
                </c:pt>
                <c:pt idx="1">
                  <c:v>33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19</c:v>
                </c:pt>
                <c:pt idx="6">
                  <c:v>29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764-44A8-9FB9-DFEE8F548C9A}"/>
            </c:ext>
          </c:extLst>
        </c:ser>
        <c:ser>
          <c:idx val="9"/>
          <c:order val="9"/>
          <c:tx>
            <c:strRef>
              <c:f>DATA!$K$1:$K$3</c:f>
              <c:strCache>
                <c:ptCount val="3"/>
                <c:pt idx="0">
                  <c:v>EXTRANJEROS</c:v>
                </c:pt>
                <c:pt idx="1">
                  <c:v>Total en el mes</c:v>
                </c:pt>
                <c:pt idx="2">
                  <c:v>Niñas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DATA!$K$4:$K$16</c15:sqref>
                  </c15:fullRef>
                </c:ext>
              </c:extLst>
              <c:f>DATA!$K$5:$K$16</c:f>
              <c:numCache>
                <c:formatCode>General</c:formatCode>
                <c:ptCount val="12"/>
                <c:pt idx="0">
                  <c:v>216</c:v>
                </c:pt>
                <c:pt idx="1">
                  <c:v>325</c:v>
                </c:pt>
                <c:pt idx="2">
                  <c:v>167</c:v>
                </c:pt>
                <c:pt idx="3">
                  <c:v>253</c:v>
                </c:pt>
                <c:pt idx="4">
                  <c:v>323</c:v>
                </c:pt>
                <c:pt idx="5">
                  <c:v>293</c:v>
                </c:pt>
                <c:pt idx="6">
                  <c:v>449</c:v>
                </c:pt>
                <c:pt idx="7">
                  <c:v>256</c:v>
                </c:pt>
                <c:pt idx="8">
                  <c:v>139</c:v>
                </c:pt>
                <c:pt idx="9">
                  <c:v>139</c:v>
                </c:pt>
                <c:pt idx="10">
                  <c:v>301</c:v>
                </c:pt>
                <c:pt idx="11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764-44A8-9FB9-DFEE8F548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291104"/>
        <c:axId val="1037164816"/>
      </c:lineChart>
      <c:catAx>
        <c:axId val="112929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037164816"/>
        <c:crosses val="autoZero"/>
        <c:auto val="1"/>
        <c:lblAlgn val="ctr"/>
        <c:lblOffset val="100"/>
        <c:noMultiLvlLbl val="0"/>
      </c:catAx>
      <c:valAx>
        <c:axId val="103716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2929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sz="1600"/>
              <a:t>Estadísticas de Visitas al Museo Juan Pablo Duarte CONSOLIDADO AÑO 2023 |                                         COMUNIDAD ESCOLAR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DATA!$B$18</c:f>
              <c:strCache>
                <c:ptCount val="1"/>
                <c:pt idx="0">
                  <c:v>ENERO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DATA!$B$19:$B$22</c:f>
              <c:numCache>
                <c:formatCode>General</c:formatCode>
                <c:ptCount val="4"/>
                <c:pt idx="0">
                  <c:v>84</c:v>
                </c:pt>
                <c:pt idx="1">
                  <c:v>180</c:v>
                </c:pt>
                <c:pt idx="2">
                  <c:v>637</c:v>
                </c:pt>
                <c:pt idx="3">
                  <c:v>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E97-472C-8BB3-C02DD6E7B68B}"/>
            </c:ext>
          </c:extLst>
        </c:ser>
        <c:ser>
          <c:idx val="1"/>
          <c:order val="1"/>
          <c:tx>
            <c:strRef>
              <c:f>DATA!$C$18</c:f>
              <c:strCache>
                <c:ptCount val="1"/>
                <c:pt idx="0">
                  <c:v>FEBRERO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2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DATA!$C$19:$C$22</c:f>
              <c:numCache>
                <c:formatCode>General</c:formatCode>
                <c:ptCount val="4"/>
                <c:pt idx="0">
                  <c:v>91</c:v>
                </c:pt>
                <c:pt idx="1">
                  <c:v>118</c:v>
                </c:pt>
                <c:pt idx="2">
                  <c:v>1928</c:v>
                </c:pt>
                <c:pt idx="3">
                  <c:v>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6E97-472C-8BB3-C02DD6E7B68B}"/>
            </c:ext>
          </c:extLst>
        </c:ser>
        <c:ser>
          <c:idx val="2"/>
          <c:order val="2"/>
          <c:tx>
            <c:strRef>
              <c:f>DATA!$D$18</c:f>
              <c:strCache>
                <c:ptCount val="1"/>
                <c:pt idx="0">
                  <c:v>MARZO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B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DATA!$D$19:$D$22</c:f>
              <c:numCache>
                <c:formatCode>General</c:formatCode>
                <c:ptCount val="4"/>
                <c:pt idx="0">
                  <c:v>154</c:v>
                </c:pt>
                <c:pt idx="1">
                  <c:v>287</c:v>
                </c:pt>
                <c:pt idx="2">
                  <c:v>1866</c:v>
                </c:pt>
                <c:pt idx="3">
                  <c:v>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6E97-472C-8BB3-C02DD6E7B68B}"/>
            </c:ext>
          </c:extLst>
        </c:ser>
        <c:ser>
          <c:idx val="3"/>
          <c:order val="3"/>
          <c:tx>
            <c:strRef>
              <c:f>DATA!$E$18</c:f>
              <c:strCache>
                <c:ptCount val="1"/>
                <c:pt idx="0">
                  <c:v>ABRIL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2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4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6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8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2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4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6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8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DATA!$E$19:$E$22</c:f>
              <c:numCache>
                <c:formatCode>General</c:formatCode>
                <c:ptCount val="4"/>
                <c:pt idx="0">
                  <c:v>30</c:v>
                </c:pt>
                <c:pt idx="1">
                  <c:v>101</c:v>
                </c:pt>
                <c:pt idx="2">
                  <c:v>600</c:v>
                </c:pt>
                <c:pt idx="3">
                  <c:v>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B-6E97-472C-8BB3-C02DD6E7B68B}"/>
            </c:ext>
          </c:extLst>
        </c:ser>
        <c:ser>
          <c:idx val="4"/>
          <c:order val="4"/>
          <c:tx>
            <c:strRef>
              <c:f>DATA!$F$18</c:f>
              <c:strCache>
                <c:ptCount val="1"/>
                <c:pt idx="0">
                  <c:v>MAYO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4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5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6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7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4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5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6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7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DATA!$F$19:$F$22</c:f>
              <c:numCache>
                <c:formatCode>General</c:formatCode>
                <c:ptCount val="4"/>
                <c:pt idx="0">
                  <c:v>36</c:v>
                </c:pt>
                <c:pt idx="1">
                  <c:v>200</c:v>
                </c:pt>
                <c:pt idx="2">
                  <c:v>1000</c:v>
                </c:pt>
                <c:pt idx="3">
                  <c:v>1785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6E97-472C-8BB3-C02DD6E7B68B}"/>
            </c:ext>
          </c:extLst>
        </c:ser>
        <c:ser>
          <c:idx val="5"/>
          <c:order val="5"/>
          <c:tx>
            <c:strRef>
              <c:f>DATA!$G$18</c:f>
              <c:strCache>
                <c:ptCount val="1"/>
                <c:pt idx="0">
                  <c:v>JUNIO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8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9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A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B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8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9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A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B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DATA!$G$19:$G$22</c:f>
              <c:numCache>
                <c:formatCode>General</c:formatCode>
                <c:ptCount val="4"/>
                <c:pt idx="0">
                  <c:v>11</c:v>
                </c:pt>
                <c:pt idx="1">
                  <c:v>11</c:v>
                </c:pt>
                <c:pt idx="2">
                  <c:v>84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D-6E97-472C-8BB3-C02DD6E7B68B}"/>
            </c:ext>
          </c:extLst>
        </c:ser>
        <c:ser>
          <c:idx val="6"/>
          <c:order val="6"/>
          <c:tx>
            <c:strRef>
              <c:f>DATA!$H$18</c:f>
              <c:strCache>
                <c:ptCount val="1"/>
                <c:pt idx="0">
                  <c:v>JULIO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C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D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E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F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C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D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E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F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DATA!$H$19:$H$22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32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6E97-472C-8BB3-C02DD6E7B68B}"/>
            </c:ext>
          </c:extLst>
        </c:ser>
        <c:ser>
          <c:idx val="7"/>
          <c:order val="7"/>
          <c:tx>
            <c:strRef>
              <c:f>DATA!$I$18</c:f>
              <c:strCache>
                <c:ptCount val="1"/>
                <c:pt idx="0">
                  <c:v>AGOSTO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0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1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2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3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0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1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2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3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DATA!$I$19:$I$22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F-6E97-472C-8BB3-C02DD6E7B68B}"/>
            </c:ext>
          </c:extLst>
        </c:ser>
        <c:ser>
          <c:idx val="8"/>
          <c:order val="8"/>
          <c:tx>
            <c:strRef>
              <c:f>DATA!$J$18</c:f>
              <c:strCache>
                <c:ptCount val="1"/>
                <c:pt idx="0">
                  <c:v>SEPTIEMBRE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4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5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6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7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4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5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6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7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DATA!$J$19:$J$22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6E97-472C-8BB3-C02DD6E7B68B}"/>
            </c:ext>
          </c:extLst>
        </c:ser>
        <c:ser>
          <c:idx val="9"/>
          <c:order val="9"/>
          <c:tx>
            <c:strRef>
              <c:f>DATA!$K$18</c:f>
              <c:strCache>
                <c:ptCount val="1"/>
                <c:pt idx="0">
                  <c:v>OCTUBRE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8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9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A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B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8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9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A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B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DATA!$K$19:$K$22</c:f>
              <c:numCache>
                <c:formatCode>General</c:formatCode>
                <c:ptCount val="4"/>
                <c:pt idx="0">
                  <c:v>9</c:v>
                </c:pt>
                <c:pt idx="1">
                  <c:v>40</c:v>
                </c:pt>
                <c:pt idx="2">
                  <c:v>318</c:v>
                </c:pt>
                <c:pt idx="3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1-6E97-472C-8BB3-C02DD6E7B68B}"/>
            </c:ext>
          </c:extLst>
        </c:ser>
        <c:ser>
          <c:idx val="10"/>
          <c:order val="10"/>
          <c:tx>
            <c:strRef>
              <c:f>DATA!$L$18</c:f>
              <c:strCache>
                <c:ptCount val="1"/>
                <c:pt idx="0">
                  <c:v>NOVIEMBRE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C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D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E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F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C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D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E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F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DATA!$L$19:$L$22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615</c:v>
                </c:pt>
                <c:pt idx="3">
                  <c:v>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6E97-472C-8BB3-C02DD6E7B68B}"/>
            </c:ext>
          </c:extLst>
        </c:ser>
        <c:ser>
          <c:idx val="11"/>
          <c:order val="11"/>
          <c:tx>
            <c:strRef>
              <c:f>DATA!$M$18</c:f>
              <c:strCache>
                <c:ptCount val="1"/>
                <c:pt idx="0">
                  <c:v>DICIEMBRE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0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1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2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3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0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1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2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3-6E97-472C-8BB3-C02DD6E7B68B}"/>
                </c:ext>
              </c:extLst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DATA!$M$19:$M$22</c:f>
              <c:numCache>
                <c:formatCode>General</c:formatCode>
                <c:ptCount val="4"/>
                <c:pt idx="0">
                  <c:v>25</c:v>
                </c:pt>
                <c:pt idx="1">
                  <c:v>60</c:v>
                </c:pt>
                <c:pt idx="2">
                  <c:v>484</c:v>
                </c:pt>
                <c:pt idx="3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3-6E97-472C-8BB3-C02DD6E7B68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71437</xdr:colOff>
      <xdr:row>4</xdr:row>
      <xdr:rowOff>357188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3" y="35717"/>
          <a:ext cx="1304922" cy="1285877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552453</xdr:colOff>
      <xdr:row>0</xdr:row>
      <xdr:rowOff>0</xdr:rowOff>
    </xdr:from>
    <xdr:to>
      <xdr:col>3</xdr:col>
      <xdr:colOff>202406</xdr:colOff>
      <xdr:row>5</xdr:row>
      <xdr:rowOff>95250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B441C5D2-BA05-405E-BA06-54B8C8A5F59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14453" y="0"/>
          <a:ext cx="1423984" cy="1416844"/>
        </a:xfrm>
        <a:prstGeom prst="rect">
          <a:avLst/>
        </a:prstGeom>
        <a:ln/>
      </xdr:spPr>
    </xdr:pic>
    <xdr:clientData/>
  </xdr:twoCellAnchor>
  <xdr:twoCellAnchor>
    <xdr:from>
      <xdr:col>0</xdr:col>
      <xdr:colOff>95250</xdr:colOff>
      <xdr:row>5</xdr:row>
      <xdr:rowOff>71434</xdr:rowOff>
    </xdr:from>
    <xdr:to>
      <xdr:col>16</xdr:col>
      <xdr:colOff>750093</xdr:colOff>
      <xdr:row>47</xdr:row>
      <xdr:rowOff>107155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C66555F-77AC-4AF5-9160-696473B24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7</xdr:row>
      <xdr:rowOff>23812</xdr:rowOff>
    </xdr:from>
    <xdr:to>
      <xdr:col>15</xdr:col>
      <xdr:colOff>59531</xdr:colOff>
      <xdr:row>39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B5A42F-4863-4221-909C-7E7E39CCD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552452</xdr:colOff>
      <xdr:row>0</xdr:row>
      <xdr:rowOff>0</xdr:rowOff>
    </xdr:from>
    <xdr:to>
      <xdr:col>3</xdr:col>
      <xdr:colOff>583405</xdr:colOff>
      <xdr:row>6</xdr:row>
      <xdr:rowOff>83343</xdr:rowOff>
    </xdr:to>
    <xdr:pic>
      <xdr:nvPicPr>
        <xdr:cNvPr id="4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34D4098-02E1-46DD-B0D2-A738200D8F4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14452" y="0"/>
          <a:ext cx="1554953" cy="159543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sheetPr>
    <pageSetUpPr fitToPage="1"/>
  </sheetPr>
  <dimension ref="A1:AA33"/>
  <sheetViews>
    <sheetView tabSelected="1" topLeftCell="A5" zoomScale="60" zoomScaleNormal="60" workbookViewId="0">
      <selection activeCell="V26" sqref="V26"/>
    </sheetView>
  </sheetViews>
  <sheetFormatPr baseColWidth="10" defaultRowHeight="15" x14ac:dyDescent="0.25"/>
  <cols>
    <col min="1" max="1" width="18.5703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10.85546875" bestFit="1" customWidth="1"/>
    <col min="7" max="7" width="12.28515625" customWidth="1"/>
    <col min="8" max="9" width="11.85546875" customWidth="1"/>
    <col min="10" max="10" width="11.28515625" customWidth="1"/>
    <col min="11" max="11" width="13" bestFit="1" customWidth="1"/>
    <col min="12" max="12" width="8.42578125" customWidth="1"/>
    <col min="13" max="13" width="8.140625" customWidth="1"/>
    <col min="14" max="14" width="10.140625" customWidth="1"/>
    <col min="15" max="15" width="11.42578125" customWidth="1"/>
    <col min="16" max="16" width="11.7109375" customWidth="1"/>
    <col min="17" max="17" width="12.28515625" customWidth="1"/>
    <col min="18" max="18" width="12.7109375" bestFit="1" customWidth="1"/>
  </cols>
  <sheetData>
    <row r="1" spans="1:27" ht="21.75" x14ac:dyDescent="0.25">
      <c r="A1" s="49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7" ht="18.75" customHeight="1" x14ac:dyDescent="0.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7" ht="18.75" customHeight="1" x14ac:dyDescent="0.4">
      <c r="A3" s="51" t="s">
        <v>14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7" ht="16.5" customHeight="1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27" ht="30.75" customHeight="1" thickBot="1" x14ac:dyDescent="0.35">
      <c r="A5" s="122" t="s">
        <v>38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27" ht="29.25" customHeight="1" thickBot="1" x14ac:dyDescent="0.3">
      <c r="A6" s="26"/>
      <c r="B6" s="53" t="s">
        <v>5</v>
      </c>
      <c r="C6" s="54"/>
      <c r="D6" s="54"/>
      <c r="E6" s="54"/>
      <c r="F6" s="55"/>
      <c r="G6" s="56" t="s">
        <v>6</v>
      </c>
      <c r="H6" s="57"/>
      <c r="I6" s="57"/>
      <c r="J6" s="57"/>
      <c r="K6" s="58"/>
      <c r="L6" s="59" t="s">
        <v>1</v>
      </c>
      <c r="M6" s="60"/>
      <c r="N6" s="60"/>
      <c r="O6" s="60"/>
      <c r="P6" s="61"/>
    </row>
    <row r="7" spans="1:27" ht="42" customHeight="1" thickBot="1" x14ac:dyDescent="0.3">
      <c r="A7" s="76" t="s">
        <v>9</v>
      </c>
      <c r="B7" s="69" t="s">
        <v>0</v>
      </c>
      <c r="C7" s="78"/>
      <c r="D7" s="69" t="s">
        <v>10</v>
      </c>
      <c r="E7" s="78"/>
      <c r="F7" s="74" t="s">
        <v>36</v>
      </c>
      <c r="G7" s="80" t="s">
        <v>0</v>
      </c>
      <c r="H7" s="81"/>
      <c r="I7" s="69" t="s">
        <v>10</v>
      </c>
      <c r="J7" s="70"/>
      <c r="K7" s="74" t="s">
        <v>36</v>
      </c>
      <c r="L7" s="71" t="s">
        <v>18</v>
      </c>
      <c r="M7" s="72"/>
      <c r="N7" s="73" t="s">
        <v>2</v>
      </c>
      <c r="O7" s="73"/>
      <c r="P7" s="46" t="s">
        <v>24</v>
      </c>
      <c r="Q7" s="74" t="s">
        <v>36</v>
      </c>
      <c r="R7" s="46" t="s">
        <v>37</v>
      </c>
    </row>
    <row r="8" spans="1:27" ht="66.75" customHeight="1" thickBot="1" x14ac:dyDescent="0.3">
      <c r="A8" s="77"/>
      <c r="B8" s="8" t="s">
        <v>11</v>
      </c>
      <c r="C8" s="10" t="s">
        <v>12</v>
      </c>
      <c r="D8" s="3" t="s">
        <v>3</v>
      </c>
      <c r="E8" s="8" t="s">
        <v>13</v>
      </c>
      <c r="F8" s="79"/>
      <c r="G8" s="10" t="s">
        <v>11</v>
      </c>
      <c r="H8" s="3" t="s">
        <v>12</v>
      </c>
      <c r="I8" s="3" t="s">
        <v>3</v>
      </c>
      <c r="J8" s="3" t="s">
        <v>13</v>
      </c>
      <c r="K8" s="79"/>
      <c r="L8" s="3" t="s">
        <v>11</v>
      </c>
      <c r="M8" s="3" t="s">
        <v>12</v>
      </c>
      <c r="N8" s="8" t="s">
        <v>3</v>
      </c>
      <c r="O8" s="9" t="s">
        <v>13</v>
      </c>
      <c r="P8" s="47"/>
      <c r="Q8" s="75"/>
      <c r="R8" s="47"/>
    </row>
    <row r="9" spans="1:27" ht="9.75" customHeight="1" thickBot="1" x14ac:dyDescent="0.3">
      <c r="A9" s="14"/>
      <c r="B9" s="1"/>
      <c r="C9" s="11"/>
      <c r="D9" s="11"/>
      <c r="E9" s="11"/>
      <c r="F9" s="23"/>
      <c r="G9" s="1"/>
      <c r="H9" s="2"/>
      <c r="I9" s="2"/>
      <c r="J9" s="2"/>
      <c r="K9" s="1"/>
      <c r="L9" s="2"/>
      <c r="M9" s="2"/>
      <c r="N9" s="2"/>
      <c r="O9" s="2"/>
      <c r="P9" s="2"/>
      <c r="Q9" s="22"/>
      <c r="R9" s="18"/>
    </row>
    <row r="10" spans="1:27" ht="24.75" thickTop="1" thickBot="1" x14ac:dyDescent="0.3">
      <c r="A10" s="83" t="s">
        <v>25</v>
      </c>
      <c r="B10" s="24">
        <v>173</v>
      </c>
      <c r="C10" s="24">
        <v>241</v>
      </c>
      <c r="D10" s="24">
        <v>87</v>
      </c>
      <c r="E10" s="21">
        <v>106</v>
      </c>
      <c r="F10" s="28">
        <f>SUM(B10:E10)</f>
        <v>607</v>
      </c>
      <c r="G10" s="29">
        <v>99</v>
      </c>
      <c r="H10" s="24">
        <v>90</v>
      </c>
      <c r="I10" s="24">
        <v>13</v>
      </c>
      <c r="J10" s="31">
        <v>14</v>
      </c>
      <c r="K10" s="35">
        <f>SUM(G10:J10)</f>
        <v>216</v>
      </c>
      <c r="L10" s="84">
        <v>84</v>
      </c>
      <c r="M10" s="86">
        <v>180</v>
      </c>
      <c r="N10" s="24">
        <v>637</v>
      </c>
      <c r="O10" s="24">
        <v>698</v>
      </c>
      <c r="P10" s="36" t="s">
        <v>34</v>
      </c>
      <c r="Q10" s="38">
        <f>L10+N10+O10+M10</f>
        <v>1599</v>
      </c>
      <c r="R10" s="37">
        <f>F10+K10+Q10</f>
        <v>2422</v>
      </c>
      <c r="AA10" s="44"/>
    </row>
    <row r="11" spans="1:27" ht="24" thickBot="1" x14ac:dyDescent="0.3">
      <c r="A11" s="83" t="s">
        <v>26</v>
      </c>
      <c r="B11" s="24">
        <v>237</v>
      </c>
      <c r="C11" s="24">
        <v>340</v>
      </c>
      <c r="D11" s="24">
        <v>140</v>
      </c>
      <c r="E11" s="31">
        <v>154</v>
      </c>
      <c r="F11" s="30">
        <f>SUM(B11:E11)</f>
        <v>871</v>
      </c>
      <c r="G11" s="29">
        <v>104</v>
      </c>
      <c r="H11" s="24">
        <v>155</v>
      </c>
      <c r="I11" s="24">
        <v>33</v>
      </c>
      <c r="J11" s="31">
        <v>33</v>
      </c>
      <c r="K11" s="34">
        <f>SUM(G11:J11)</f>
        <v>325</v>
      </c>
      <c r="L11" s="85">
        <v>91</v>
      </c>
      <c r="M11" s="86">
        <v>118</v>
      </c>
      <c r="N11" s="24">
        <v>1928</v>
      </c>
      <c r="O11" s="24">
        <v>2319</v>
      </c>
      <c r="P11" s="36" t="s">
        <v>34</v>
      </c>
      <c r="Q11" s="39">
        <f>SUM(L11:O11)</f>
        <v>4456</v>
      </c>
      <c r="R11" s="40">
        <f>F11+K11+Q11</f>
        <v>5652</v>
      </c>
    </row>
    <row r="12" spans="1:27" ht="24" thickBot="1" x14ac:dyDescent="0.3">
      <c r="A12" s="88" t="s">
        <v>27</v>
      </c>
      <c r="B12" s="89">
        <v>162</v>
      </c>
      <c r="C12" s="89">
        <v>209</v>
      </c>
      <c r="D12" s="89">
        <v>52</v>
      </c>
      <c r="E12" s="90">
        <v>68</v>
      </c>
      <c r="F12" s="91">
        <f>SUM(B12:E12)</f>
        <v>491</v>
      </c>
      <c r="G12" s="92">
        <v>74</v>
      </c>
      <c r="H12" s="89">
        <v>71</v>
      </c>
      <c r="I12" s="89">
        <v>13</v>
      </c>
      <c r="J12" s="93">
        <v>9</v>
      </c>
      <c r="K12" s="94">
        <f>SUM(G12:J12)</f>
        <v>167</v>
      </c>
      <c r="L12" s="95">
        <v>154</v>
      </c>
      <c r="M12" s="96">
        <v>287</v>
      </c>
      <c r="N12" s="89">
        <v>1866</v>
      </c>
      <c r="O12" s="89">
        <v>2086</v>
      </c>
      <c r="P12" s="97" t="s">
        <v>34</v>
      </c>
      <c r="Q12" s="43">
        <f>SUM(L12:O12)</f>
        <v>4393</v>
      </c>
      <c r="R12" s="98">
        <f>F12+K12+Q12</f>
        <v>5051</v>
      </c>
    </row>
    <row r="13" spans="1:27" ht="24.75" thickTop="1" thickBot="1" x14ac:dyDescent="0.3">
      <c r="A13" s="107" t="s">
        <v>35</v>
      </c>
      <c r="B13" s="108">
        <f>SUM(B10:B12)</f>
        <v>572</v>
      </c>
      <c r="C13" s="108">
        <f>SUM(C10:C12)</f>
        <v>790</v>
      </c>
      <c r="D13" s="108">
        <f>SUM(D10:D12)</f>
        <v>279</v>
      </c>
      <c r="E13" s="108">
        <f>SUM(E10:E12)</f>
        <v>328</v>
      </c>
      <c r="F13" s="109"/>
      <c r="G13" s="110">
        <f>SUM(G10:G12)</f>
        <v>277</v>
      </c>
      <c r="H13" s="108">
        <f t="shared" ref="H13:J13" si="0">SUM(H10:H12)</f>
        <v>316</v>
      </c>
      <c r="I13" s="108">
        <f t="shared" si="0"/>
        <v>59</v>
      </c>
      <c r="J13" s="111">
        <f t="shared" si="0"/>
        <v>56</v>
      </c>
      <c r="K13" s="109"/>
      <c r="L13" s="112">
        <f>SUM(L10:L12)</f>
        <v>329</v>
      </c>
      <c r="M13" s="108">
        <f>SUM(M10:M12)</f>
        <v>585</v>
      </c>
      <c r="N13" s="108">
        <f>SUM(N10:N12)</f>
        <v>4431</v>
      </c>
      <c r="O13" s="113">
        <f>SUM(O10:O12)</f>
        <v>5103</v>
      </c>
      <c r="P13" s="128">
        <v>0</v>
      </c>
      <c r="Q13" s="115"/>
      <c r="R13" s="150">
        <f>SUM(R10:R12)</f>
        <v>13125</v>
      </c>
      <c r="S13" s="87"/>
      <c r="T13" s="87"/>
    </row>
    <row r="14" spans="1:27" ht="24.75" thickTop="1" thickBot="1" x14ac:dyDescent="0.3">
      <c r="A14" s="83" t="s">
        <v>28</v>
      </c>
      <c r="B14" s="99">
        <v>181</v>
      </c>
      <c r="C14" s="99">
        <v>286</v>
      </c>
      <c r="D14" s="99">
        <v>57</v>
      </c>
      <c r="E14" s="100">
        <v>63</v>
      </c>
      <c r="F14" s="101">
        <f>SUM(B14:E14)</f>
        <v>587</v>
      </c>
      <c r="G14" s="102">
        <v>104</v>
      </c>
      <c r="H14" s="99">
        <v>127</v>
      </c>
      <c r="I14" s="99">
        <v>10</v>
      </c>
      <c r="J14" s="103">
        <v>12</v>
      </c>
      <c r="K14" s="104">
        <f>SUM(G14:J14)</f>
        <v>253</v>
      </c>
      <c r="L14" s="116">
        <v>131</v>
      </c>
      <c r="M14" s="117"/>
      <c r="N14" s="120">
        <v>1595</v>
      </c>
      <c r="O14" s="117"/>
      <c r="P14" s="36" t="s">
        <v>34</v>
      </c>
      <c r="Q14" s="105">
        <f>L14+N14</f>
        <v>1726</v>
      </c>
      <c r="R14" s="106">
        <f>F14+K14+Q14</f>
        <v>2566</v>
      </c>
      <c r="AA14" s="44"/>
    </row>
    <row r="15" spans="1:27" ht="24" thickBot="1" x14ac:dyDescent="0.3">
      <c r="A15" s="83" t="s">
        <v>29</v>
      </c>
      <c r="B15" s="24">
        <v>435</v>
      </c>
      <c r="C15" s="24">
        <v>756</v>
      </c>
      <c r="D15" s="24">
        <v>189</v>
      </c>
      <c r="E15" s="31">
        <v>199</v>
      </c>
      <c r="F15" s="30">
        <f>SUM(B15:E15)</f>
        <v>1579</v>
      </c>
      <c r="G15" s="29">
        <v>138</v>
      </c>
      <c r="H15" s="24">
        <v>158</v>
      </c>
      <c r="I15" s="24">
        <v>12</v>
      </c>
      <c r="J15" s="31">
        <v>15</v>
      </c>
      <c r="K15" s="34">
        <f>SUM(G15:J15)</f>
        <v>323</v>
      </c>
      <c r="L15" s="82">
        <v>236</v>
      </c>
      <c r="M15" s="63"/>
      <c r="N15" s="121">
        <v>2785</v>
      </c>
      <c r="O15" s="63"/>
      <c r="P15" s="36" t="s">
        <v>34</v>
      </c>
      <c r="Q15" s="39">
        <f>SUM(L15:O15)</f>
        <v>3021</v>
      </c>
      <c r="R15" s="40">
        <f>F15+K15+Q15</f>
        <v>4923</v>
      </c>
    </row>
    <row r="16" spans="1:27" ht="24" thickBot="1" x14ac:dyDescent="0.3">
      <c r="A16" s="83" t="s">
        <v>30</v>
      </c>
      <c r="B16" s="24">
        <v>102</v>
      </c>
      <c r="C16" s="24">
        <v>170</v>
      </c>
      <c r="D16" s="24">
        <v>42</v>
      </c>
      <c r="E16" s="21">
        <v>44</v>
      </c>
      <c r="F16" s="32">
        <f>SUM(B16:E16)</f>
        <v>358</v>
      </c>
      <c r="G16" s="29">
        <v>126</v>
      </c>
      <c r="H16" s="24">
        <v>133</v>
      </c>
      <c r="I16" s="24">
        <v>15</v>
      </c>
      <c r="J16" s="31">
        <v>19</v>
      </c>
      <c r="K16" s="33">
        <f>SUM(G16:J16)</f>
        <v>293</v>
      </c>
      <c r="L16" s="118">
        <v>22</v>
      </c>
      <c r="M16" s="119"/>
      <c r="N16" s="123">
        <v>184</v>
      </c>
      <c r="O16" s="119"/>
      <c r="P16" s="36" t="s">
        <v>34</v>
      </c>
      <c r="Q16" s="43">
        <f>SUM(L16:O16)</f>
        <v>206</v>
      </c>
      <c r="R16" s="41">
        <f>F16+K16+Q16</f>
        <v>857</v>
      </c>
    </row>
    <row r="17" spans="1:27" ht="24.75" thickTop="1" thickBot="1" x14ac:dyDescent="0.3">
      <c r="A17" s="107" t="s">
        <v>35</v>
      </c>
      <c r="B17" s="108">
        <f>SUM(B14:B16)</f>
        <v>718</v>
      </c>
      <c r="C17" s="108">
        <f>SUM(C14:C16)</f>
        <v>1212</v>
      </c>
      <c r="D17" s="108">
        <f>SUM(D14:D16)</f>
        <v>288</v>
      </c>
      <c r="E17" s="108">
        <f>SUM(E14:E16)</f>
        <v>306</v>
      </c>
      <c r="F17" s="109"/>
      <c r="G17" s="110">
        <f>SUM(G14:G16)</f>
        <v>368</v>
      </c>
      <c r="H17" s="108">
        <f t="shared" ref="H17" si="1">SUM(H14:H16)</f>
        <v>418</v>
      </c>
      <c r="I17" s="108">
        <f t="shared" ref="I17" si="2">SUM(I14:I16)</f>
        <v>37</v>
      </c>
      <c r="J17" s="111">
        <f t="shared" ref="J17" si="3">SUM(J14:J16)</f>
        <v>46</v>
      </c>
      <c r="K17" s="109"/>
      <c r="L17" s="127">
        <f>SUM(L14:M16)</f>
        <v>389</v>
      </c>
      <c r="M17" s="126"/>
      <c r="N17" s="125">
        <f>SUM(N14:O16)</f>
        <v>4564</v>
      </c>
      <c r="O17" s="126"/>
      <c r="P17" s="128">
        <v>0</v>
      </c>
      <c r="Q17" s="115"/>
      <c r="R17" s="150">
        <f>SUM(R14:R16)</f>
        <v>8346</v>
      </c>
      <c r="S17" s="87"/>
    </row>
    <row r="18" spans="1:27" ht="24.75" thickTop="1" thickBot="1" x14ac:dyDescent="0.3">
      <c r="A18" s="83" t="s">
        <v>31</v>
      </c>
      <c r="B18" s="24">
        <v>199</v>
      </c>
      <c r="C18" s="24">
        <v>261</v>
      </c>
      <c r="D18" s="24">
        <v>84</v>
      </c>
      <c r="E18" s="21">
        <v>104</v>
      </c>
      <c r="F18" s="28">
        <f>SUM(B18:E18)</f>
        <v>648</v>
      </c>
      <c r="G18" s="29">
        <v>162</v>
      </c>
      <c r="H18" s="24">
        <v>225</v>
      </c>
      <c r="I18" s="24">
        <v>33</v>
      </c>
      <c r="J18" s="31">
        <v>29</v>
      </c>
      <c r="K18" s="35">
        <f>SUM(G18:J18)</f>
        <v>449</v>
      </c>
      <c r="L18" s="116">
        <v>20</v>
      </c>
      <c r="M18" s="117"/>
      <c r="N18" s="120">
        <v>332</v>
      </c>
      <c r="O18" s="117"/>
      <c r="P18" s="36" t="s">
        <v>34</v>
      </c>
      <c r="Q18" s="38">
        <f>L18+N18</f>
        <v>352</v>
      </c>
      <c r="R18" s="37">
        <f>F18+K18+Q18</f>
        <v>1449</v>
      </c>
      <c r="AA18" s="44"/>
    </row>
    <row r="19" spans="1:27" ht="24" thickBot="1" x14ac:dyDescent="0.3">
      <c r="A19" s="83" t="s">
        <v>32</v>
      </c>
      <c r="B19" s="24">
        <v>109</v>
      </c>
      <c r="C19" s="24">
        <v>198</v>
      </c>
      <c r="D19" s="24">
        <v>39</v>
      </c>
      <c r="E19" s="31">
        <v>50</v>
      </c>
      <c r="F19" s="30">
        <f>SUM(B19:E19)</f>
        <v>396</v>
      </c>
      <c r="G19" s="29">
        <v>107</v>
      </c>
      <c r="H19" s="24">
        <v>127</v>
      </c>
      <c r="I19" s="24">
        <v>12</v>
      </c>
      <c r="J19" s="31">
        <v>10</v>
      </c>
      <c r="K19" s="34">
        <f>SUM(G19:J19)</f>
        <v>256</v>
      </c>
      <c r="L19" s="82">
        <v>0</v>
      </c>
      <c r="M19" s="63"/>
      <c r="N19" s="121">
        <v>0</v>
      </c>
      <c r="O19" s="63"/>
      <c r="P19" s="36" t="s">
        <v>34</v>
      </c>
      <c r="Q19" s="39">
        <f>SUM(L19:O19)</f>
        <v>0</v>
      </c>
      <c r="R19" s="40">
        <f>F19+K19+Q19</f>
        <v>652</v>
      </c>
    </row>
    <row r="20" spans="1:27" ht="24" thickBot="1" x14ac:dyDescent="0.3">
      <c r="A20" s="83" t="s">
        <v>33</v>
      </c>
      <c r="B20" s="24">
        <v>73</v>
      </c>
      <c r="C20" s="24">
        <v>117</v>
      </c>
      <c r="D20" s="24">
        <v>24</v>
      </c>
      <c r="E20" s="21">
        <v>47</v>
      </c>
      <c r="F20" s="32">
        <v>261</v>
      </c>
      <c r="G20" s="29">
        <v>60</v>
      </c>
      <c r="H20" s="24">
        <v>67</v>
      </c>
      <c r="I20" s="24">
        <v>5</v>
      </c>
      <c r="J20" s="31">
        <v>7</v>
      </c>
      <c r="K20" s="33">
        <f>SUM(G20:J20)</f>
        <v>139</v>
      </c>
      <c r="L20" s="118">
        <v>0</v>
      </c>
      <c r="M20" s="119"/>
      <c r="N20" s="123">
        <v>0</v>
      </c>
      <c r="O20" s="119"/>
      <c r="P20" s="36" t="s">
        <v>34</v>
      </c>
      <c r="Q20" s="43">
        <f>SUM(L20:O20)</f>
        <v>0</v>
      </c>
      <c r="R20" s="41">
        <f>F20+K20+Q20</f>
        <v>400</v>
      </c>
      <c r="W20" s="7"/>
    </row>
    <row r="21" spans="1:27" ht="24.75" thickTop="1" thickBot="1" x14ac:dyDescent="0.3">
      <c r="A21" s="107" t="s">
        <v>35</v>
      </c>
      <c r="B21" s="108">
        <f>SUM(B18:B20)</f>
        <v>381</v>
      </c>
      <c r="C21" s="108">
        <f t="shared" ref="C21" si="4">SUM(C18:C20)</f>
        <v>576</v>
      </c>
      <c r="D21" s="108">
        <f t="shared" ref="D21" si="5">SUM(D18:D20)</f>
        <v>147</v>
      </c>
      <c r="E21" s="108">
        <f t="shared" ref="E21" si="6">SUM(E18:E20)</f>
        <v>201</v>
      </c>
      <c r="F21" s="109"/>
      <c r="G21" s="110">
        <f>SUM(G18:G20)</f>
        <v>329</v>
      </c>
      <c r="H21" s="108">
        <f t="shared" ref="H21" si="7">SUM(H18:H20)</f>
        <v>419</v>
      </c>
      <c r="I21" s="108">
        <f t="shared" ref="I21" si="8">SUM(I18:I20)</f>
        <v>50</v>
      </c>
      <c r="J21" s="111">
        <f t="shared" ref="J21" si="9">SUM(J18:J20)</f>
        <v>46</v>
      </c>
      <c r="K21" s="109"/>
      <c r="L21" s="124">
        <f>SUM(L18:L20)</f>
        <v>20</v>
      </c>
      <c r="M21" s="125"/>
      <c r="N21" s="125">
        <f>SUM(N18:N20)</f>
        <v>332</v>
      </c>
      <c r="O21" s="126"/>
      <c r="P21" s="128">
        <v>0</v>
      </c>
      <c r="Q21" s="115"/>
      <c r="R21" s="150">
        <f>SUM(R18:R20)</f>
        <v>2501</v>
      </c>
      <c r="S21" s="87"/>
    </row>
    <row r="22" spans="1:27" ht="24.75" thickTop="1" thickBot="1" x14ac:dyDescent="0.3">
      <c r="A22" s="83" t="s">
        <v>21</v>
      </c>
      <c r="B22" s="24">
        <v>73</v>
      </c>
      <c r="C22" s="24">
        <v>117</v>
      </c>
      <c r="D22" s="24">
        <v>24</v>
      </c>
      <c r="E22" s="21">
        <v>47</v>
      </c>
      <c r="F22" s="28">
        <f>SUM(B22:E22)</f>
        <v>261</v>
      </c>
      <c r="G22" s="29">
        <v>60</v>
      </c>
      <c r="H22" s="24">
        <v>67</v>
      </c>
      <c r="I22" s="24">
        <v>5</v>
      </c>
      <c r="J22" s="31">
        <v>7</v>
      </c>
      <c r="K22" s="35">
        <f>SUM(G22:J22)</f>
        <v>139</v>
      </c>
      <c r="L22" s="82">
        <v>49</v>
      </c>
      <c r="M22" s="63"/>
      <c r="N22" s="24">
        <v>318</v>
      </c>
      <c r="O22" s="24">
        <v>416</v>
      </c>
      <c r="P22" s="36">
        <v>13</v>
      </c>
      <c r="Q22" s="38">
        <f>L22+N22+O22</f>
        <v>783</v>
      </c>
      <c r="R22" s="37">
        <f>F22+K22+Q22</f>
        <v>1183</v>
      </c>
      <c r="AA22" s="44"/>
    </row>
    <row r="23" spans="1:27" ht="24" thickBot="1" x14ac:dyDescent="0.3">
      <c r="A23" s="83" t="s">
        <v>22</v>
      </c>
      <c r="B23" s="24">
        <v>77</v>
      </c>
      <c r="C23" s="24">
        <v>169</v>
      </c>
      <c r="D23" s="24">
        <v>12</v>
      </c>
      <c r="E23" s="31">
        <v>21</v>
      </c>
      <c r="F23" s="30">
        <f>SUM(B23:E23)</f>
        <v>279</v>
      </c>
      <c r="G23" s="29">
        <v>120</v>
      </c>
      <c r="H23" s="24">
        <v>165</v>
      </c>
      <c r="I23" s="24">
        <v>8</v>
      </c>
      <c r="J23" s="31">
        <v>8</v>
      </c>
      <c r="K23" s="34">
        <f>SUM(G23:J23)</f>
        <v>301</v>
      </c>
      <c r="L23" s="62">
        <v>65</v>
      </c>
      <c r="M23" s="63"/>
      <c r="N23" s="24">
        <v>615</v>
      </c>
      <c r="O23" s="24">
        <v>811</v>
      </c>
      <c r="P23" s="25">
        <v>23</v>
      </c>
      <c r="Q23" s="39">
        <f>SUM(L23:O23)</f>
        <v>1491</v>
      </c>
      <c r="R23" s="40">
        <f>F23+K23+Q23</f>
        <v>2071</v>
      </c>
    </row>
    <row r="24" spans="1:27" ht="24" thickBot="1" x14ac:dyDescent="0.3">
      <c r="A24" s="83" t="s">
        <v>23</v>
      </c>
      <c r="B24" s="24">
        <v>54</v>
      </c>
      <c r="C24" s="24">
        <v>90</v>
      </c>
      <c r="D24" s="24">
        <v>12</v>
      </c>
      <c r="E24" s="21">
        <v>19</v>
      </c>
      <c r="F24" s="32">
        <f>SUM(B24:E24)</f>
        <v>175</v>
      </c>
      <c r="G24" s="29">
        <v>122</v>
      </c>
      <c r="H24" s="24">
        <v>112</v>
      </c>
      <c r="I24" s="24">
        <v>10</v>
      </c>
      <c r="J24" s="31">
        <v>10</v>
      </c>
      <c r="K24" s="33">
        <f>SUM(G24:J24)</f>
        <v>254</v>
      </c>
      <c r="L24" s="62">
        <v>85</v>
      </c>
      <c r="M24" s="63"/>
      <c r="N24" s="24">
        <v>484</v>
      </c>
      <c r="O24" s="24">
        <v>573</v>
      </c>
      <c r="P24" s="36">
        <v>15</v>
      </c>
      <c r="Q24" s="43">
        <f>SUM(L24:O24)</f>
        <v>1142</v>
      </c>
      <c r="R24" s="41">
        <f>F24+K24+Q24</f>
        <v>1571</v>
      </c>
    </row>
    <row r="25" spans="1:27" ht="24.75" thickTop="1" thickBot="1" x14ac:dyDescent="0.3">
      <c r="A25" s="107" t="s">
        <v>35</v>
      </c>
      <c r="B25" s="108">
        <f>SUM(B22:B24)</f>
        <v>204</v>
      </c>
      <c r="C25" s="108">
        <f t="shared" ref="C25" si="10">SUM(C22:C24)</f>
        <v>376</v>
      </c>
      <c r="D25" s="108">
        <f t="shared" ref="D25" si="11">SUM(D22:D24)</f>
        <v>48</v>
      </c>
      <c r="E25" s="108">
        <f t="shared" ref="E25" si="12">SUM(E22:E24)</f>
        <v>87</v>
      </c>
      <c r="F25" s="109"/>
      <c r="G25" s="110">
        <f>SUM(G22:G24)</f>
        <v>302</v>
      </c>
      <c r="H25" s="108">
        <f t="shared" ref="H25" si="13">SUM(H22:H24)</f>
        <v>344</v>
      </c>
      <c r="I25" s="108">
        <f t="shared" ref="I25" si="14">SUM(I22:I24)</f>
        <v>23</v>
      </c>
      <c r="J25" s="111">
        <f t="shared" ref="J25" si="15">SUM(J22:J24)</f>
        <v>25</v>
      </c>
      <c r="K25" s="109"/>
      <c r="L25" s="127">
        <f>SUM(L22:L24)</f>
        <v>199</v>
      </c>
      <c r="M25" s="126"/>
      <c r="N25" s="108">
        <f>SUM(N22:N24)</f>
        <v>1417</v>
      </c>
      <c r="O25" s="108">
        <f>SUM(O22:O24)</f>
        <v>1800</v>
      </c>
      <c r="P25" s="114">
        <f>SUM(P22:P24)</f>
        <v>51</v>
      </c>
      <c r="Q25" s="115"/>
      <c r="R25" s="150">
        <f>SUM(R22:R24)</f>
        <v>4825</v>
      </c>
      <c r="S25" s="87"/>
    </row>
    <row r="26" spans="1:27" ht="41.25" customHeight="1" thickTop="1" thickBot="1" x14ac:dyDescent="0.4">
      <c r="A26" s="129" t="s">
        <v>39</v>
      </c>
      <c r="B26" s="130">
        <f>B13+B17+B21+B25</f>
        <v>1875</v>
      </c>
      <c r="C26" s="130">
        <f>C13+C17+C21+C25</f>
        <v>2954</v>
      </c>
      <c r="D26" s="130">
        <f>D13+D17+D21+D25</f>
        <v>762</v>
      </c>
      <c r="E26" s="130">
        <f t="shared" ref="C26:Q26" si="16">E13+E17+E21+E25</f>
        <v>922</v>
      </c>
      <c r="F26" s="130">
        <f>F13+F17+F21+F25</f>
        <v>0</v>
      </c>
      <c r="G26" s="130">
        <f>G13+G17+G21+G25</f>
        <v>1276</v>
      </c>
      <c r="H26" s="130">
        <f>H13+H17+H21+H25</f>
        <v>1497</v>
      </c>
      <c r="I26" s="130">
        <f>I13+I17+I21+I25</f>
        <v>169</v>
      </c>
      <c r="J26" s="130">
        <f>J13+J17+J21+J25</f>
        <v>173</v>
      </c>
      <c r="K26" s="130">
        <f>K13+K17+K21+K25</f>
        <v>0</v>
      </c>
      <c r="L26" s="131">
        <f>L13+L17+L21+L25+M13</f>
        <v>1522</v>
      </c>
      <c r="M26" s="132"/>
      <c r="N26" s="131">
        <f>N13+N17+N21+N25+O13+O25</f>
        <v>17647</v>
      </c>
      <c r="O26" s="132"/>
      <c r="P26" s="130">
        <f>P13+P17+P21+P25</f>
        <v>51</v>
      </c>
      <c r="Q26" s="130">
        <f>Q13+Q17+Q21+Q25</f>
        <v>0</v>
      </c>
    </row>
    <row r="27" spans="1:27" ht="6.75" customHeight="1" thickTop="1" x14ac:dyDescent="0.25">
      <c r="A27" s="15"/>
      <c r="B27" s="5"/>
      <c r="C27" s="5"/>
      <c r="D27" s="5"/>
      <c r="E27" s="5"/>
      <c r="G27" s="5"/>
      <c r="H27" s="5"/>
      <c r="I27" s="5"/>
      <c r="L27" s="5"/>
      <c r="M27" s="5"/>
      <c r="N27" s="5"/>
      <c r="O27" s="5"/>
      <c r="P27" s="13"/>
      <c r="Q27" s="42"/>
    </row>
    <row r="28" spans="1:27" ht="15" customHeight="1" x14ac:dyDescent="0.25">
      <c r="A28" s="16" t="s">
        <v>4</v>
      </c>
      <c r="B28" s="6"/>
      <c r="C28" s="5"/>
      <c r="D28" s="5"/>
      <c r="E28" s="5"/>
      <c r="F28" s="6"/>
      <c r="G28" s="5"/>
      <c r="H28" s="5"/>
      <c r="I28" s="5"/>
      <c r="J28" s="5"/>
      <c r="K28" s="5"/>
      <c r="L28" s="48"/>
      <c r="M28" s="48"/>
      <c r="N28" s="48"/>
      <c r="O28" s="48"/>
      <c r="P28" s="48"/>
    </row>
    <row r="29" spans="1:27" ht="18" customHeight="1" x14ac:dyDescent="0.35">
      <c r="A29" s="19" t="s">
        <v>17</v>
      </c>
      <c r="B29" s="12"/>
      <c r="C29" s="12"/>
      <c r="D29" s="153">
        <f>B26+C26+D26+E26</f>
        <v>6513</v>
      </c>
      <c r="E29" s="154"/>
      <c r="F29" s="154"/>
      <c r="G29" s="154"/>
      <c r="H29" s="154"/>
      <c r="I29" s="154"/>
      <c r="J29" s="154"/>
      <c r="K29" s="154"/>
      <c r="L29" s="64"/>
      <c r="M29" s="64"/>
      <c r="N29" s="64"/>
      <c r="O29" s="64"/>
      <c r="P29" s="64"/>
    </row>
    <row r="30" spans="1:27" ht="18" customHeight="1" x14ac:dyDescent="0.35">
      <c r="A30" s="19" t="s">
        <v>15</v>
      </c>
      <c r="B30" s="7"/>
      <c r="D30" s="155">
        <f>G26+H26+I26+J26</f>
        <v>3115</v>
      </c>
      <c r="E30" s="156"/>
      <c r="F30" s="156"/>
      <c r="G30" s="156"/>
      <c r="H30" s="156"/>
      <c r="I30" s="156"/>
      <c r="J30" s="156"/>
      <c r="K30" s="156"/>
      <c r="L30" s="65"/>
      <c r="M30" s="65"/>
      <c r="N30" s="65"/>
      <c r="O30" s="65"/>
      <c r="P30" s="65"/>
    </row>
    <row r="31" spans="1:27" ht="18" customHeight="1" thickBot="1" x14ac:dyDescent="0.4">
      <c r="A31" s="17" t="s">
        <v>16</v>
      </c>
      <c r="B31" s="7"/>
      <c r="C31" s="7"/>
      <c r="D31" s="157">
        <f>L26+N26</f>
        <v>19169</v>
      </c>
      <c r="E31" s="158"/>
      <c r="F31" s="158"/>
      <c r="G31" s="158"/>
      <c r="H31" s="158"/>
      <c r="I31" s="158"/>
      <c r="J31" s="158"/>
      <c r="K31" s="158"/>
      <c r="L31" s="20"/>
      <c r="M31" s="20"/>
      <c r="N31" s="20"/>
      <c r="O31" s="20"/>
      <c r="P31" s="20"/>
    </row>
    <row r="32" spans="1:27" ht="36.75" customHeight="1" thickTop="1" thickBot="1" x14ac:dyDescent="0.45">
      <c r="A32" s="67" t="s">
        <v>40</v>
      </c>
      <c r="B32" s="68"/>
      <c r="C32" s="68"/>
      <c r="D32" s="151">
        <f>D29+D30+D31</f>
        <v>28797</v>
      </c>
      <c r="E32" s="152"/>
      <c r="F32" s="152"/>
      <c r="G32" s="152"/>
      <c r="H32" s="152"/>
      <c r="I32" s="152"/>
      <c r="J32" s="152"/>
      <c r="K32" s="152"/>
      <c r="L32" s="45" t="s">
        <v>20</v>
      </c>
      <c r="M32" s="45"/>
      <c r="N32" s="45"/>
      <c r="O32" s="45"/>
      <c r="P32" s="45"/>
      <c r="Q32" s="45"/>
    </row>
    <row r="33" spans="1:17" ht="1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66" t="s">
        <v>19</v>
      </c>
      <c r="M33" s="66"/>
      <c r="N33" s="66"/>
      <c r="O33" s="66"/>
      <c r="P33" s="66"/>
      <c r="Q33" s="66"/>
    </row>
  </sheetData>
  <mergeCells count="52">
    <mergeCell ref="L21:M21"/>
    <mergeCell ref="N21:O21"/>
    <mergeCell ref="L25:M25"/>
    <mergeCell ref="L26:M26"/>
    <mergeCell ref="N26:O26"/>
    <mergeCell ref="L18:M18"/>
    <mergeCell ref="N18:O18"/>
    <mergeCell ref="L19:M19"/>
    <mergeCell ref="L20:M20"/>
    <mergeCell ref="N19:O19"/>
    <mergeCell ref="N20:O20"/>
    <mergeCell ref="L16:M16"/>
    <mergeCell ref="N14:O14"/>
    <mergeCell ref="N15:O15"/>
    <mergeCell ref="N16:O16"/>
    <mergeCell ref="L17:M17"/>
    <mergeCell ref="N17:O17"/>
    <mergeCell ref="L14:M14"/>
    <mergeCell ref="L15:M15"/>
    <mergeCell ref="L22:M22"/>
    <mergeCell ref="L23:M23"/>
    <mergeCell ref="A7:A8"/>
    <mergeCell ref="B7:C7"/>
    <mergeCell ref="D7:E7"/>
    <mergeCell ref="F7:F8"/>
    <mergeCell ref="G7:H7"/>
    <mergeCell ref="I7:J7"/>
    <mergeCell ref="K7:K8"/>
    <mergeCell ref="L7:M7"/>
    <mergeCell ref="N7:O7"/>
    <mergeCell ref="Q7:Q8"/>
    <mergeCell ref="L30:P30"/>
    <mergeCell ref="D31:K31"/>
    <mergeCell ref="L33:Q33"/>
    <mergeCell ref="A32:C32"/>
    <mergeCell ref="D32:K32"/>
    <mergeCell ref="L32:Q32"/>
    <mergeCell ref="P7:P8"/>
    <mergeCell ref="L28:P28"/>
    <mergeCell ref="R7:R8"/>
    <mergeCell ref="A1:Q1"/>
    <mergeCell ref="A2:Q2"/>
    <mergeCell ref="A3:Q3"/>
    <mergeCell ref="A4:Q4"/>
    <mergeCell ref="A5:Q5"/>
    <mergeCell ref="B6:F6"/>
    <mergeCell ref="G6:K6"/>
    <mergeCell ref="L6:P6"/>
    <mergeCell ref="L24:M24"/>
    <mergeCell ref="D29:K29"/>
    <mergeCell ref="L29:P29"/>
    <mergeCell ref="D30:K30"/>
  </mergeCells>
  <pageMargins left="0.23622047244094491" right="0.23622047244094491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8553-92E5-4D4D-BED1-5C70AEC48AC0}">
  <dimension ref="A1:Q5"/>
  <sheetViews>
    <sheetView topLeftCell="A16" zoomScale="80" zoomScaleNormal="80" workbookViewId="0">
      <selection activeCell="T13" sqref="T13"/>
    </sheetView>
  </sheetViews>
  <sheetFormatPr baseColWidth="10" defaultRowHeight="15" x14ac:dyDescent="0.25"/>
  <cols>
    <col min="2" max="2" width="12.7109375" customWidth="1"/>
    <col min="3" max="3" width="14" customWidth="1"/>
    <col min="4" max="4" width="13" customWidth="1"/>
  </cols>
  <sheetData>
    <row r="1" spans="1:17" ht="21.75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6.25" x14ac:dyDescent="0.25">
      <c r="A2" s="133" t="s">
        <v>41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ht="21.75" x14ac:dyDescent="0.25">
      <c r="A3" s="49" t="s">
        <v>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5.75" x14ac:dyDescent="0.25">
      <c r="A4" s="50" t="s">
        <v>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ht="18.75" x14ac:dyDescent="0.3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</sheetData>
  <mergeCells count="5">
    <mergeCell ref="A1:Q1"/>
    <mergeCell ref="A2:Q2"/>
    <mergeCell ref="A3:Q3"/>
    <mergeCell ref="A4:Q4"/>
    <mergeCell ref="A5:Q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7030-DE05-41DD-AFD4-4FE097A4B1A5}">
  <dimension ref="A1:Q5"/>
  <sheetViews>
    <sheetView topLeftCell="A7" zoomScale="80" zoomScaleNormal="80" workbookViewId="0">
      <selection activeCell="S25" sqref="S25"/>
    </sheetView>
  </sheetViews>
  <sheetFormatPr baseColWidth="10" defaultRowHeight="15" x14ac:dyDescent="0.25"/>
  <sheetData>
    <row r="1" spans="1:17" ht="21.75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6.25" x14ac:dyDescent="0.25">
      <c r="A2" s="133" t="s">
        <v>41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ht="21.75" x14ac:dyDescent="0.25">
      <c r="A3" s="49" t="s">
        <v>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5.75" x14ac:dyDescent="0.25">
      <c r="A4" s="50" t="s">
        <v>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ht="18.75" x14ac:dyDescent="0.3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</sheetData>
  <mergeCells count="5">
    <mergeCell ref="A1:Q1"/>
    <mergeCell ref="A2:Q2"/>
    <mergeCell ref="A3:Q3"/>
    <mergeCell ref="A4:Q4"/>
    <mergeCell ref="A5:Q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7A92-A54A-4D53-BEE6-39F4EE9A4746}">
  <dimension ref="A1:Q22"/>
  <sheetViews>
    <sheetView zoomScale="80" zoomScaleNormal="80" workbookViewId="0">
      <selection activeCell="Q17" sqref="Q17:Q18"/>
    </sheetView>
  </sheetViews>
  <sheetFormatPr baseColWidth="10" defaultRowHeight="15" x14ac:dyDescent="0.25"/>
  <cols>
    <col min="1" max="1" width="13.5703125" customWidth="1"/>
  </cols>
  <sheetData>
    <row r="1" spans="1:17" ht="15.75" thickBot="1" x14ac:dyDescent="0.3">
      <c r="A1" s="26"/>
      <c r="B1" s="143" t="s">
        <v>5</v>
      </c>
      <c r="C1" s="144"/>
      <c r="D1" s="144"/>
      <c r="E1" s="144"/>
      <c r="F1" s="145"/>
      <c r="G1" s="56" t="s">
        <v>6</v>
      </c>
      <c r="H1" s="141"/>
      <c r="I1" s="141"/>
      <c r="J1" s="141"/>
      <c r="K1" s="142"/>
      <c r="L1" s="134"/>
      <c r="M1" s="134"/>
      <c r="N1" s="56"/>
      <c r="O1" s="141"/>
      <c r="P1" s="141"/>
      <c r="Q1" s="141"/>
    </row>
    <row r="2" spans="1:17" ht="15.75" thickBot="1" x14ac:dyDescent="0.3">
      <c r="A2" s="46" t="s">
        <v>9</v>
      </c>
      <c r="B2" s="69" t="s">
        <v>0</v>
      </c>
      <c r="C2" s="78"/>
      <c r="D2" s="69" t="s">
        <v>10</v>
      </c>
      <c r="E2" s="78"/>
      <c r="F2" s="46" t="s">
        <v>36</v>
      </c>
      <c r="G2" s="139" t="s">
        <v>0</v>
      </c>
      <c r="H2" s="140"/>
      <c r="I2" s="69" t="s">
        <v>10</v>
      </c>
      <c r="J2" s="78"/>
      <c r="K2" s="46" t="s">
        <v>36</v>
      </c>
      <c r="L2" s="135"/>
      <c r="M2" s="146"/>
      <c r="N2" s="137"/>
      <c r="O2" s="138"/>
      <c r="P2" s="69"/>
      <c r="Q2" s="73"/>
    </row>
    <row r="3" spans="1:17" ht="48" customHeight="1" thickBot="1" x14ac:dyDescent="0.3">
      <c r="A3" s="47"/>
      <c r="B3" s="8" t="s">
        <v>11</v>
      </c>
      <c r="C3" s="10" t="s">
        <v>12</v>
      </c>
      <c r="D3" s="3" t="s">
        <v>3</v>
      </c>
      <c r="E3" s="8" t="s">
        <v>13</v>
      </c>
      <c r="F3" s="47"/>
      <c r="G3" s="10" t="s">
        <v>11</v>
      </c>
      <c r="H3" s="3" t="s">
        <v>12</v>
      </c>
      <c r="I3" s="3" t="s">
        <v>3</v>
      </c>
      <c r="J3" s="3" t="s">
        <v>13</v>
      </c>
      <c r="K3" s="47"/>
      <c r="L3" s="27"/>
      <c r="M3" s="147"/>
      <c r="N3" s="3"/>
      <c r="O3" s="3"/>
      <c r="P3" s="8"/>
      <c r="Q3" s="9"/>
    </row>
    <row r="4" spans="1:17" ht="19.5" thickBot="1" x14ac:dyDescent="0.3">
      <c r="A4" s="14"/>
      <c r="B4" s="1"/>
      <c r="C4" s="11"/>
      <c r="D4" s="11"/>
      <c r="E4" s="11"/>
      <c r="F4" s="23"/>
      <c r="G4" s="1"/>
      <c r="H4" s="2"/>
      <c r="I4" s="2"/>
      <c r="J4" s="2"/>
      <c r="K4" s="1"/>
      <c r="L4" s="1"/>
      <c r="M4" s="83"/>
      <c r="N4" s="84"/>
      <c r="O4" s="86"/>
      <c r="P4" s="24"/>
      <c r="Q4" s="24"/>
    </row>
    <row r="5" spans="1:17" ht="21.75" thickTop="1" x14ac:dyDescent="0.25">
      <c r="A5" s="83" t="s">
        <v>25</v>
      </c>
      <c r="B5" s="24">
        <v>173</v>
      </c>
      <c r="C5" s="24">
        <v>241</v>
      </c>
      <c r="D5" s="24">
        <v>87</v>
      </c>
      <c r="E5" s="21">
        <v>106</v>
      </c>
      <c r="F5" s="28">
        <f>SUM(B5:E5)</f>
        <v>607</v>
      </c>
      <c r="G5" s="29">
        <v>99</v>
      </c>
      <c r="H5" s="24">
        <v>90</v>
      </c>
      <c r="I5" s="24">
        <v>13</v>
      </c>
      <c r="J5" s="31">
        <v>14</v>
      </c>
      <c r="K5" s="35">
        <f>SUM(G5:J5)</f>
        <v>216</v>
      </c>
      <c r="L5" s="104"/>
      <c r="M5" s="83"/>
      <c r="N5" s="85"/>
      <c r="O5" s="86"/>
      <c r="P5" s="24"/>
      <c r="Q5" s="24"/>
    </row>
    <row r="6" spans="1:17" ht="21.75" thickBot="1" x14ac:dyDescent="0.3">
      <c r="A6" s="83" t="s">
        <v>26</v>
      </c>
      <c r="B6" s="24">
        <v>237</v>
      </c>
      <c r="C6" s="24">
        <v>340</v>
      </c>
      <c r="D6" s="24">
        <v>140</v>
      </c>
      <c r="E6" s="31">
        <v>154</v>
      </c>
      <c r="F6" s="30">
        <f>SUM(B6:E6)</f>
        <v>871</v>
      </c>
      <c r="G6" s="29">
        <v>104</v>
      </c>
      <c r="H6" s="24">
        <v>155</v>
      </c>
      <c r="I6" s="24">
        <v>33</v>
      </c>
      <c r="J6" s="31">
        <v>33</v>
      </c>
      <c r="K6" s="34">
        <f>SUM(G6:J6)</f>
        <v>325</v>
      </c>
      <c r="L6" s="30"/>
      <c r="M6" s="88"/>
      <c r="N6" s="95"/>
      <c r="O6" s="96"/>
      <c r="P6" s="89"/>
      <c r="Q6" s="89"/>
    </row>
    <row r="7" spans="1:17" ht="21.75" thickTop="1" x14ac:dyDescent="0.25">
      <c r="A7" s="88" t="s">
        <v>27</v>
      </c>
      <c r="B7" s="89">
        <v>162</v>
      </c>
      <c r="C7" s="89">
        <v>209</v>
      </c>
      <c r="D7" s="89">
        <v>52</v>
      </c>
      <c r="E7" s="90">
        <v>68</v>
      </c>
      <c r="F7" s="91">
        <f>SUM(B7:E7)</f>
        <v>491</v>
      </c>
      <c r="G7" s="92">
        <v>74</v>
      </c>
      <c r="H7" s="89">
        <v>71</v>
      </c>
      <c r="I7" s="89">
        <v>13</v>
      </c>
      <c r="J7" s="93">
        <v>9</v>
      </c>
      <c r="K7" s="94">
        <f>SUM(G7:J7)</f>
        <v>167</v>
      </c>
      <c r="L7" s="136"/>
      <c r="M7" s="83"/>
      <c r="N7" s="116"/>
      <c r="O7" s="117"/>
      <c r="P7" s="120"/>
      <c r="Q7" s="117"/>
    </row>
    <row r="8" spans="1:17" ht="21" x14ac:dyDescent="0.25">
      <c r="A8" s="83" t="s">
        <v>28</v>
      </c>
      <c r="B8" s="99">
        <v>181</v>
      </c>
      <c r="C8" s="99">
        <v>286</v>
      </c>
      <c r="D8" s="99">
        <v>57</v>
      </c>
      <c r="E8" s="100">
        <v>63</v>
      </c>
      <c r="F8" s="101">
        <f>SUM(B8:E8)</f>
        <v>587</v>
      </c>
      <c r="G8" s="102">
        <v>104</v>
      </c>
      <c r="H8" s="99">
        <v>127</v>
      </c>
      <c r="I8" s="99">
        <v>10</v>
      </c>
      <c r="J8" s="103">
        <v>12</v>
      </c>
      <c r="K8" s="104">
        <f>SUM(G8:J8)</f>
        <v>253</v>
      </c>
      <c r="L8" s="104"/>
      <c r="M8" s="83"/>
      <c r="N8" s="82"/>
      <c r="O8" s="63"/>
      <c r="P8" s="121"/>
      <c r="Q8" s="63"/>
    </row>
    <row r="9" spans="1:17" ht="21.75" thickBot="1" x14ac:dyDescent="0.3">
      <c r="A9" s="83" t="s">
        <v>29</v>
      </c>
      <c r="B9" s="24">
        <v>435</v>
      </c>
      <c r="C9" s="24">
        <v>756</v>
      </c>
      <c r="D9" s="24">
        <v>189</v>
      </c>
      <c r="E9" s="31">
        <v>199</v>
      </c>
      <c r="F9" s="30">
        <f>SUM(B9:E9)</f>
        <v>1579</v>
      </c>
      <c r="G9" s="29">
        <v>138</v>
      </c>
      <c r="H9" s="24">
        <v>158</v>
      </c>
      <c r="I9" s="24">
        <v>12</v>
      </c>
      <c r="J9" s="31">
        <v>15</v>
      </c>
      <c r="K9" s="34">
        <f>SUM(G9:J9)</f>
        <v>323</v>
      </c>
      <c r="L9" s="39"/>
      <c r="M9" s="83"/>
      <c r="N9" s="118"/>
      <c r="O9" s="119"/>
      <c r="P9" s="123"/>
      <c r="Q9" s="119"/>
    </row>
    <row r="10" spans="1:17" ht="22.5" thickTop="1" thickBot="1" x14ac:dyDescent="0.3">
      <c r="A10" s="83" t="s">
        <v>30</v>
      </c>
      <c r="B10" s="24">
        <v>102</v>
      </c>
      <c r="C10" s="24">
        <v>170</v>
      </c>
      <c r="D10" s="24">
        <v>42</v>
      </c>
      <c r="E10" s="21">
        <v>44</v>
      </c>
      <c r="F10" s="32">
        <f>SUM(B10:E10)</f>
        <v>358</v>
      </c>
      <c r="G10" s="29">
        <v>126</v>
      </c>
      <c r="H10" s="24">
        <v>133</v>
      </c>
      <c r="I10" s="24">
        <v>15</v>
      </c>
      <c r="J10" s="31">
        <v>19</v>
      </c>
      <c r="K10" s="33">
        <f>SUM(G10:J10)</f>
        <v>293</v>
      </c>
      <c r="L10" s="91"/>
      <c r="M10" s="83"/>
      <c r="N10" s="116"/>
      <c r="O10" s="117"/>
      <c r="P10" s="120"/>
      <c r="Q10" s="117"/>
    </row>
    <row r="11" spans="1:17" ht="21.75" thickTop="1" x14ac:dyDescent="0.25">
      <c r="A11" s="83" t="s">
        <v>31</v>
      </c>
      <c r="B11" s="24">
        <v>199</v>
      </c>
      <c r="C11" s="24">
        <v>261</v>
      </c>
      <c r="D11" s="24">
        <v>84</v>
      </c>
      <c r="E11" s="21">
        <v>104</v>
      </c>
      <c r="F11" s="28">
        <f>SUM(B11:E11)</f>
        <v>648</v>
      </c>
      <c r="G11" s="29">
        <v>162</v>
      </c>
      <c r="H11" s="24">
        <v>225</v>
      </c>
      <c r="I11" s="24">
        <v>33</v>
      </c>
      <c r="J11" s="31">
        <v>29</v>
      </c>
      <c r="K11" s="35">
        <f>SUM(G11:J11)</f>
        <v>449</v>
      </c>
      <c r="L11" s="104"/>
      <c r="M11" s="83"/>
      <c r="N11" s="82"/>
      <c r="O11" s="63"/>
      <c r="P11" s="121"/>
      <c r="Q11" s="63"/>
    </row>
    <row r="12" spans="1:17" ht="21.75" thickBot="1" x14ac:dyDescent="0.3">
      <c r="A12" s="83" t="s">
        <v>32</v>
      </c>
      <c r="B12" s="24">
        <v>109</v>
      </c>
      <c r="C12" s="24">
        <v>198</v>
      </c>
      <c r="D12" s="24">
        <v>39</v>
      </c>
      <c r="E12" s="31">
        <v>50</v>
      </c>
      <c r="F12" s="30">
        <f>SUM(B12:E12)</f>
        <v>396</v>
      </c>
      <c r="G12" s="29">
        <v>107</v>
      </c>
      <c r="H12" s="24">
        <v>127</v>
      </c>
      <c r="I12" s="24">
        <v>12</v>
      </c>
      <c r="J12" s="31">
        <v>10</v>
      </c>
      <c r="K12" s="34">
        <f>SUM(G12:J12)</f>
        <v>256</v>
      </c>
      <c r="L12" s="39"/>
      <c r="M12" s="83"/>
      <c r="N12" s="118"/>
      <c r="O12" s="119"/>
      <c r="P12" s="123"/>
      <c r="Q12" s="119"/>
    </row>
    <row r="13" spans="1:17" ht="22.5" thickTop="1" thickBot="1" x14ac:dyDescent="0.3">
      <c r="A13" s="83" t="s">
        <v>33</v>
      </c>
      <c r="B13" s="24">
        <v>73</v>
      </c>
      <c r="C13" s="24">
        <v>117</v>
      </c>
      <c r="D13" s="24">
        <v>24</v>
      </c>
      <c r="E13" s="21">
        <v>47</v>
      </c>
      <c r="F13" s="32">
        <v>261</v>
      </c>
      <c r="G13" s="29">
        <v>60</v>
      </c>
      <c r="H13" s="24">
        <v>67</v>
      </c>
      <c r="I13" s="24">
        <v>5</v>
      </c>
      <c r="J13" s="31">
        <v>7</v>
      </c>
      <c r="K13" s="33">
        <f>SUM(G13:J13)</f>
        <v>139</v>
      </c>
      <c r="L13" s="91"/>
      <c r="M13" s="83"/>
      <c r="N13" s="116"/>
      <c r="O13" s="117"/>
      <c r="P13" s="24"/>
      <c r="Q13" s="24"/>
    </row>
    <row r="14" spans="1:17" ht="21.75" thickTop="1" x14ac:dyDescent="0.25">
      <c r="A14" s="83" t="s">
        <v>21</v>
      </c>
      <c r="B14" s="24">
        <v>73</v>
      </c>
      <c r="C14" s="24">
        <v>117</v>
      </c>
      <c r="D14" s="24">
        <v>24</v>
      </c>
      <c r="E14" s="21">
        <v>47</v>
      </c>
      <c r="F14" s="28">
        <f>SUM(B14:E14)</f>
        <v>261</v>
      </c>
      <c r="G14" s="29">
        <v>60</v>
      </c>
      <c r="H14" s="24">
        <v>67</v>
      </c>
      <c r="I14" s="24">
        <v>5</v>
      </c>
      <c r="J14" s="31">
        <v>7</v>
      </c>
      <c r="K14" s="35">
        <f>SUM(G14:J14)</f>
        <v>139</v>
      </c>
      <c r="L14" s="104"/>
      <c r="M14" s="83"/>
      <c r="N14" s="121"/>
      <c r="O14" s="63"/>
      <c r="P14" s="24"/>
      <c r="Q14" s="24"/>
    </row>
    <row r="15" spans="1:17" ht="21" x14ac:dyDescent="0.25">
      <c r="A15" s="83" t="s">
        <v>22</v>
      </c>
      <c r="B15" s="24">
        <v>77</v>
      </c>
      <c r="C15" s="24">
        <v>169</v>
      </c>
      <c r="D15" s="24">
        <v>12</v>
      </c>
      <c r="E15" s="31">
        <v>21</v>
      </c>
      <c r="F15" s="30">
        <f>SUM(B15:E15)</f>
        <v>279</v>
      </c>
      <c r="G15" s="29">
        <v>120</v>
      </c>
      <c r="H15" s="24">
        <v>165</v>
      </c>
      <c r="I15" s="24">
        <v>8</v>
      </c>
      <c r="J15" s="31">
        <v>8</v>
      </c>
      <c r="K15" s="34">
        <f>SUM(G15:J15)</f>
        <v>301</v>
      </c>
      <c r="L15" s="30"/>
      <c r="M15" s="83"/>
      <c r="N15" s="121"/>
      <c r="O15" s="63"/>
      <c r="P15" s="24"/>
      <c r="Q15" s="24"/>
    </row>
    <row r="16" spans="1:17" ht="21.75" thickBot="1" x14ac:dyDescent="0.3">
      <c r="A16" s="83" t="s">
        <v>23</v>
      </c>
      <c r="B16" s="24">
        <v>54</v>
      </c>
      <c r="C16" s="24">
        <v>90</v>
      </c>
      <c r="D16" s="24">
        <v>12</v>
      </c>
      <c r="E16" s="21">
        <v>19</v>
      </c>
      <c r="F16" s="32">
        <f>SUM(B16:E16)</f>
        <v>175</v>
      </c>
      <c r="G16" s="29">
        <v>122</v>
      </c>
      <c r="H16" s="24">
        <v>112</v>
      </c>
      <c r="I16" s="24">
        <v>10</v>
      </c>
      <c r="J16" s="31">
        <v>10</v>
      </c>
      <c r="K16" s="33">
        <f>SUM(G16:J16)</f>
        <v>254</v>
      </c>
      <c r="L16" s="136"/>
    </row>
    <row r="17" spans="1:13" ht="15.75" thickTop="1" x14ac:dyDescent="0.25"/>
    <row r="18" spans="1:13" x14ac:dyDescent="0.25">
      <c r="B18" t="s">
        <v>25</v>
      </c>
      <c r="C18" t="s">
        <v>26</v>
      </c>
      <c r="D18" t="s">
        <v>27</v>
      </c>
      <c r="E18" t="s">
        <v>28</v>
      </c>
      <c r="F18" t="s">
        <v>29</v>
      </c>
      <c r="G18" t="s">
        <v>30</v>
      </c>
      <c r="H18" t="s">
        <v>31</v>
      </c>
      <c r="I18" t="s">
        <v>32</v>
      </c>
      <c r="J18" t="s">
        <v>33</v>
      </c>
      <c r="K18" t="s">
        <v>21</v>
      </c>
      <c r="L18" t="s">
        <v>22</v>
      </c>
      <c r="M18" t="s">
        <v>23</v>
      </c>
    </row>
    <row r="19" spans="1:13" ht="18.75" x14ac:dyDescent="0.25">
      <c r="A19" s="148" t="s">
        <v>42</v>
      </c>
      <c r="B19" s="149">
        <v>84</v>
      </c>
      <c r="C19" s="149">
        <v>91</v>
      </c>
      <c r="D19" s="149">
        <v>154</v>
      </c>
      <c r="E19" s="149">
        <v>30</v>
      </c>
      <c r="F19" s="149">
        <v>36</v>
      </c>
      <c r="G19" s="149">
        <v>11</v>
      </c>
      <c r="H19" s="149">
        <v>10</v>
      </c>
      <c r="I19" s="149">
        <v>0</v>
      </c>
      <c r="J19" s="149">
        <v>0</v>
      </c>
      <c r="K19" s="149">
        <v>9</v>
      </c>
      <c r="L19" s="149">
        <v>30</v>
      </c>
      <c r="M19" s="149">
        <v>25</v>
      </c>
    </row>
    <row r="20" spans="1:13" ht="18.75" x14ac:dyDescent="0.25">
      <c r="A20" s="148" t="s">
        <v>43</v>
      </c>
      <c r="B20" s="149">
        <v>180</v>
      </c>
      <c r="C20" s="149">
        <v>118</v>
      </c>
      <c r="D20" s="149">
        <v>287</v>
      </c>
      <c r="E20" s="149">
        <v>101</v>
      </c>
      <c r="F20" s="149">
        <v>200</v>
      </c>
      <c r="G20" s="149">
        <v>11</v>
      </c>
      <c r="H20" s="149">
        <v>10</v>
      </c>
      <c r="I20" s="149">
        <v>0</v>
      </c>
      <c r="J20" s="149">
        <v>0</v>
      </c>
      <c r="K20" s="149">
        <v>40</v>
      </c>
      <c r="L20" s="149">
        <v>35</v>
      </c>
      <c r="M20" s="149">
        <v>60</v>
      </c>
    </row>
    <row r="21" spans="1:13" ht="18.75" x14ac:dyDescent="0.25">
      <c r="A21" s="148" t="s">
        <v>44</v>
      </c>
      <c r="B21" s="149">
        <v>637</v>
      </c>
      <c r="C21" s="149">
        <v>1928</v>
      </c>
      <c r="D21" s="149">
        <v>1866</v>
      </c>
      <c r="E21" s="149">
        <v>600</v>
      </c>
      <c r="F21" s="149">
        <v>1000</v>
      </c>
      <c r="G21" s="149">
        <v>84</v>
      </c>
      <c r="H21" s="149">
        <v>32</v>
      </c>
      <c r="I21" s="149">
        <v>0</v>
      </c>
      <c r="J21" s="149">
        <v>0</v>
      </c>
      <c r="K21" s="149">
        <v>318</v>
      </c>
      <c r="L21" s="149">
        <v>615</v>
      </c>
      <c r="M21" s="149">
        <v>484</v>
      </c>
    </row>
    <row r="22" spans="1:13" ht="18.75" x14ac:dyDescent="0.25">
      <c r="A22" s="148" t="s">
        <v>45</v>
      </c>
      <c r="B22" s="149">
        <v>698</v>
      </c>
      <c r="C22" s="149">
        <v>2319</v>
      </c>
      <c r="D22" s="149">
        <v>2086</v>
      </c>
      <c r="E22" s="149">
        <v>995</v>
      </c>
      <c r="F22" s="149">
        <v>1785</v>
      </c>
      <c r="G22" s="149">
        <v>100</v>
      </c>
      <c r="H22" s="149">
        <v>300</v>
      </c>
      <c r="I22" s="149">
        <v>0</v>
      </c>
      <c r="J22" s="149">
        <v>0</v>
      </c>
      <c r="K22" s="149">
        <v>416</v>
      </c>
      <c r="L22" s="149">
        <v>811</v>
      </c>
      <c r="M22" s="149">
        <v>573</v>
      </c>
    </row>
  </sheetData>
  <mergeCells count="27">
    <mergeCell ref="N1:Q1"/>
    <mergeCell ref="N13:O13"/>
    <mergeCell ref="N14:O14"/>
    <mergeCell ref="N15:O15"/>
    <mergeCell ref="N10:O10"/>
    <mergeCell ref="P10:Q10"/>
    <mergeCell ref="N11:O11"/>
    <mergeCell ref="P11:Q11"/>
    <mergeCell ref="N12:O12"/>
    <mergeCell ref="P12:Q12"/>
    <mergeCell ref="N8:O8"/>
    <mergeCell ref="P8:Q8"/>
    <mergeCell ref="N9:O9"/>
    <mergeCell ref="P9:Q9"/>
    <mergeCell ref="N2:O2"/>
    <mergeCell ref="P2:Q2"/>
    <mergeCell ref="N7:O7"/>
    <mergeCell ref="P7:Q7"/>
    <mergeCell ref="B1:F1"/>
    <mergeCell ref="G1:K1"/>
    <mergeCell ref="A2:A3"/>
    <mergeCell ref="B2:C2"/>
    <mergeCell ref="D2:E2"/>
    <mergeCell ref="F2:F3"/>
    <mergeCell ref="G2:H2"/>
    <mergeCell ref="I2:J2"/>
    <mergeCell ref="K2:K3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CONSOLIDADO 2023</vt:lpstr>
      <vt:lpstr>GRÁFICA NACIONALES Y EXTRANJERO</vt:lpstr>
      <vt:lpstr>GRÁFICA ESCOLARES</vt:lpstr>
      <vt:lpstr>DATA</vt:lpstr>
      <vt:lpstr>'CONSOLIDADO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Yadhira Castillo</cp:lastModifiedBy>
  <cp:lastPrinted>2023-12-27T16:05:39Z</cp:lastPrinted>
  <dcterms:created xsi:type="dcterms:W3CDTF">2021-02-16T14:59:30Z</dcterms:created>
  <dcterms:modified xsi:type="dcterms:W3CDTF">2023-12-27T16:06:25Z</dcterms:modified>
</cp:coreProperties>
</file>