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BILIDAD\Desktop\"/>
    </mc:Choice>
  </mc:AlternateContent>
  <xr:revisionPtr revIDLastSave="0" documentId="8_{3BDA7633-8703-4BE0-87D5-61AE5CF74F6B}" xr6:coauthVersionLast="47" xr6:coauthVersionMax="47" xr10:uidLastSave="{00000000-0000-0000-0000-000000000000}"/>
  <bookViews>
    <workbookView xWindow="2535" yWindow="960" windowWidth="19575" windowHeight="13275" xr2:uid="{3D79F6E8-A202-4915-90FC-6B2FD071444D}"/>
  </bookViews>
  <sheets>
    <sheet name="Enero 2026" sheetId="1" r:id="rId1"/>
  </sheets>
  <definedNames>
    <definedName name="_xlnm.Print_Area" localSheetId="0">'Enero 2026'!$A$1:$M$77</definedName>
    <definedName name="_xlnm.Print_Titles" localSheetId="0">'Enero 2026'!$1:$5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1" i="1" l="1"/>
  <c r="A102" i="1" s="1"/>
  <c r="A100" i="1"/>
  <c r="B100" i="1" s="1"/>
  <c r="E71" i="1"/>
  <c r="E36" i="1"/>
  <c r="E33" i="1"/>
  <c r="E72" i="1" s="1"/>
  <c r="E32" i="1"/>
  <c r="G4" i="1"/>
</calcChain>
</file>

<file path=xl/sharedStrings.xml><?xml version="1.0" encoding="utf-8"?>
<sst xmlns="http://schemas.openxmlformats.org/spreadsheetml/2006/main" count="131" uniqueCount="91">
  <si>
    <t xml:space="preserve">               CONTRALORIA GENERAL DE LA REPUBLICA</t>
  </si>
  <si>
    <t xml:space="preserve">                          DIRECCION UNIDADES DE AUDITORIA INTERNA GUBERNAMENTAL</t>
  </si>
  <si>
    <t xml:space="preserve">                      Relacion  de Cuentas por Pagar al  31 DE Enero 2026</t>
  </si>
  <si>
    <t xml:space="preserve">                              INSTITUTO DUARTIANO</t>
  </si>
  <si>
    <t>CANT.</t>
  </si>
  <si>
    <t>FACTURA NUM.</t>
  </si>
  <si>
    <t>CONCEPTO</t>
  </si>
  <si>
    <t>MONTO</t>
  </si>
  <si>
    <t>CONDICION PAGO</t>
  </si>
  <si>
    <t>FECHA FACTURA</t>
  </si>
  <si>
    <t>FECHA RECIBIDA</t>
  </si>
  <si>
    <t>OBSERVACIONES</t>
  </si>
  <si>
    <t>MÁS DE 90 DÍAS</t>
  </si>
  <si>
    <t xml:space="preserve"> SERVICIOS E INSTALACIONES TÉCNICAS, S.R.L. </t>
  </si>
  <si>
    <t>IMPERMEABILIZACIÓN DE TECHO Y CANALIZACIÓN DE DESAGUES.</t>
  </si>
  <si>
    <t>B1500000535</t>
  </si>
  <si>
    <t xml:space="preserve">CRISFLOR FLORISTERIA, SRL. </t>
  </si>
  <si>
    <t>CORONAS FLORALES, ACTOS PATRIOTICOS.</t>
  </si>
  <si>
    <t>30 DÍAS</t>
  </si>
  <si>
    <t xml:space="preserve">RENIEVE SOLUCIONES DE INGENIERIA, E.I.R.L. </t>
  </si>
  <si>
    <t>B1500000536</t>
  </si>
  <si>
    <t>CORONAS FLORALES, AL INTERIOR DEL PAIS.</t>
  </si>
  <si>
    <t>B1500000537</t>
  </si>
  <si>
    <t>B1500122920</t>
  </si>
  <si>
    <t>CAASD</t>
  </si>
  <si>
    <t>ACUEDUCTO Y ALCANTARILLADO</t>
  </si>
  <si>
    <t>B1500000253</t>
  </si>
  <si>
    <t>ATARAZANA RESTAURANT</t>
  </si>
  <si>
    <t>ACTIVIDAD REALIZADA PARA EL DIA DE LA SECRETARIA</t>
  </si>
  <si>
    <t>E450000000138</t>
  </si>
  <si>
    <t xml:space="preserve">GTG INDUSTRIAL </t>
  </si>
  <si>
    <t xml:space="preserve">MATERIALES  LIMPIEZA,COCINA Y USO 4TRIMESTRE </t>
  </si>
  <si>
    <t>B1500002412</t>
  </si>
  <si>
    <t>BANDERAS GLOBALES</t>
  </si>
  <si>
    <t>ADQUISICION DE BANDERAS DOM Y EXTRANJERAS</t>
  </si>
  <si>
    <t>E450000009597</t>
  </si>
  <si>
    <t>SEGUROS RESERVAS</t>
  </si>
  <si>
    <t>RENOVACION POLIZA DE SEGURO VEHICULOS INSTITUCION</t>
  </si>
  <si>
    <t>B1500148851</t>
  </si>
  <si>
    <t>90 DÍAS</t>
  </si>
  <si>
    <t>B1500056594</t>
  </si>
  <si>
    <t>AYUNTAMIENTO DEL DISTRITO NACIONAL</t>
  </si>
  <si>
    <t>SERVICIO DE RECOGIDA DE BASURA</t>
  </si>
  <si>
    <t>B1500001847</t>
  </si>
  <si>
    <t>IMPOSDOM</t>
  </si>
  <si>
    <t>ENVIO DE PAQUETES AL INTERIOR DEL PAIS.</t>
  </si>
  <si>
    <t>OCP-FCR-00002138</t>
  </si>
  <si>
    <t>OFICINA DE COORDINACION PRESIDENCIAL</t>
  </si>
  <si>
    <t>BOLETOS AEREOS</t>
  </si>
  <si>
    <t>B1500000363,364</t>
  </si>
  <si>
    <t>BUHO</t>
  </si>
  <si>
    <t>IMPRESION PAGINAS DUARTIANAS</t>
  </si>
  <si>
    <t>0-30 DIAS</t>
  </si>
  <si>
    <t>TOTAL RD$</t>
  </si>
  <si>
    <t>B1500000281,282</t>
  </si>
  <si>
    <t xml:space="preserve">KLEAN-X </t>
  </si>
  <si>
    <t>FUMIGACION</t>
  </si>
  <si>
    <t>E450000000595</t>
  </si>
  <si>
    <t>SHERATON</t>
  </si>
  <si>
    <t>RESERVACION DE SALON,ACTIVIDAD PATRIA</t>
  </si>
  <si>
    <t>E450000000384</t>
  </si>
  <si>
    <t>RAMIREZ Y MOJICA</t>
  </si>
  <si>
    <t>EQUIPOS INFORMATICOS DE OFICINA</t>
  </si>
  <si>
    <t>B1500000153</t>
  </si>
  <si>
    <t>IMPORTADORA CODE PRO</t>
  </si>
  <si>
    <t>TSHERT CARAVANA</t>
  </si>
  <si>
    <t>B1500000324</t>
  </si>
  <si>
    <t>RONNY PUBLICIDAD SRL</t>
  </si>
  <si>
    <t>ROTULACION  BEHICULOS</t>
  </si>
  <si>
    <t>B1500000152</t>
  </si>
  <si>
    <t xml:space="preserve">TSHERT  ACTIVIDAD DEL NATALICIO </t>
  </si>
  <si>
    <t>B1500000214</t>
  </si>
  <si>
    <t>ASTAROUTH CONSTRUCCION,SRL</t>
  </si>
  <si>
    <t>REMOZAMIENTO DE ISLETA BOULEVARD</t>
  </si>
  <si>
    <t>B1500000148</t>
  </si>
  <si>
    <t>GRUPO SADELCO</t>
  </si>
  <si>
    <t>SUMINISTROS DE OFICINA 4TO SEMESTRE</t>
  </si>
  <si>
    <t>B1500000442</t>
  </si>
  <si>
    <t>SERVIPART LUPERON SRL</t>
  </si>
  <si>
    <t>REPARACIONVEHICULLOS</t>
  </si>
  <si>
    <t>B1500002891</t>
  </si>
  <si>
    <t>B1500000312</t>
  </si>
  <si>
    <t>YASLAN COMPUTERS,SRL</t>
  </si>
  <si>
    <t>ADQUISICION CAMARAS DE SEGURIDAD</t>
  </si>
  <si>
    <t>TOTAL  CUENTAS POR PAGAR RD$</t>
  </si>
  <si>
    <t xml:space="preserve"> </t>
  </si>
  <si>
    <t>Jose Pilia Moreno Duarte</t>
  </si>
  <si>
    <t>Licda. Marisela Ventura Santana</t>
  </si>
  <si>
    <t>ENC. DIV. FINANCIERA</t>
  </si>
  <si>
    <t>Contadora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</si>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</sst>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_-;\-* #,##0.00_-;_-* &quot;-&quot;??_-;_-@_-"/>
  </numFmts>
  <fonts count="15" x14ac:knownFonts="1">
    <font>
      <sz val="11"/>
      <color theme="1"/>
      <name val="Aptos Narrow"/>
      <family val="2"/>
      <scheme val="minor"/>
    </font>
    <font>
      <b/>
      <sz val="2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8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1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sz val="12"/>
      <name val="Baskerville Old Face"/>
      <family val="1"/>
    </font>
    <font>
      <b/>
      <i/>
      <sz val="11"/>
      <name val="Calibri"/>
      <family val="2"/>
    </font>
    <font>
      <sz val="10"/>
      <name val="Lucida Handwriting"/>
      <family val="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4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49" fontId="9" fillId="0" borderId="9" xfId="0" applyNumberFormat="1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165" fontId="9" fillId="0" borderId="9" xfId="0" applyNumberFormat="1" applyFont="1" applyBorder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14" fontId="9" fillId="0" borderId="9" xfId="0" applyNumberFormat="1" applyFont="1" applyBorder="1" applyAlignment="1">
      <alignment horizontal="right" vertical="center"/>
    </xf>
    <xf numFmtId="14" fontId="9" fillId="0" borderId="9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8" xfId="0" applyFont="1" applyBorder="1" applyAlignment="1">
      <alignment horizontal="center"/>
    </xf>
    <xf numFmtId="49" fontId="9" fillId="5" borderId="11" xfId="0" applyNumberFormat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left" vertical="center"/>
    </xf>
    <xf numFmtId="43" fontId="9" fillId="5" borderId="12" xfId="0" applyNumberFormat="1" applyFont="1" applyFill="1" applyBorder="1" applyAlignment="1">
      <alignment vertical="center"/>
    </xf>
    <xf numFmtId="0" fontId="9" fillId="0" borderId="12" xfId="0" applyFont="1" applyBorder="1" applyAlignment="1">
      <alignment horizontal="center"/>
    </xf>
    <xf numFmtId="14" fontId="9" fillId="5" borderId="12" xfId="0" applyNumberFormat="1" applyFont="1" applyFill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49" fontId="9" fillId="0" borderId="11" xfId="0" applyNumberFormat="1" applyFont="1" applyBorder="1" applyAlignment="1">
      <alignment horizontal="right" vertical="center" wrapText="1"/>
    </xf>
    <xf numFmtId="0" fontId="4" fillId="6" borderId="14" xfId="0" applyFont="1" applyFill="1" applyBorder="1" applyAlignment="1">
      <alignment horizontal="center" vertical="center"/>
    </xf>
    <xf numFmtId="43" fontId="9" fillId="0" borderId="9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5" xfId="0" applyFont="1" applyBorder="1" applyAlignment="1">
      <alignment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11" fillId="0" borderId="0" xfId="0" applyFont="1"/>
    <xf numFmtId="43" fontId="7" fillId="4" borderId="16" xfId="0" applyNumberFormat="1" applyFont="1" applyFill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right"/>
    </xf>
    <xf numFmtId="49" fontId="9" fillId="7" borderId="11" xfId="0" applyNumberFormat="1" applyFont="1" applyFill="1" applyBorder="1" applyAlignment="1">
      <alignment horizontal="right" vertical="center" wrapText="1"/>
    </xf>
    <xf numFmtId="0" fontId="9" fillId="7" borderId="9" xfId="0" applyFont="1" applyFill="1" applyBorder="1" applyAlignment="1">
      <alignment horizontal="left" vertical="center"/>
    </xf>
    <xf numFmtId="0" fontId="9" fillId="7" borderId="10" xfId="0" applyFont="1" applyFill="1" applyBorder="1" applyAlignment="1">
      <alignment horizontal="left" vertical="center"/>
    </xf>
    <xf numFmtId="4" fontId="11" fillId="0" borderId="0" xfId="0" applyNumberFormat="1" applyFont="1"/>
    <xf numFmtId="49" fontId="9" fillId="7" borderId="9" xfId="0" applyNumberFormat="1" applyFont="1" applyFill="1" applyBorder="1" applyAlignment="1">
      <alignment horizontal="right" vertical="center" wrapText="1"/>
    </xf>
    <xf numFmtId="0" fontId="9" fillId="7" borderId="17" xfId="0" applyFont="1" applyFill="1" applyBorder="1" applyAlignment="1">
      <alignment horizontal="left" vertical="center"/>
    </xf>
    <xf numFmtId="0" fontId="11" fillId="0" borderId="18" xfId="0" applyFont="1" applyBorder="1" applyAlignment="1">
      <alignment horizontal="center"/>
    </xf>
    <xf numFmtId="0" fontId="9" fillId="7" borderId="14" xfId="0" applyFont="1" applyFill="1" applyBorder="1" applyAlignment="1">
      <alignment horizontal="left" vertical="center"/>
    </xf>
    <xf numFmtId="0" fontId="9" fillId="7" borderId="19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/>
    </xf>
    <xf numFmtId="14" fontId="9" fillId="0" borderId="1" xfId="0" applyNumberFormat="1" applyFont="1" applyBorder="1" applyAlignment="1">
      <alignment horizontal="right" vertical="center"/>
    </xf>
    <xf numFmtId="14" fontId="9" fillId="0" borderId="1" xfId="0" applyNumberFormat="1" applyFont="1" applyBorder="1" applyAlignment="1">
      <alignment vertical="center"/>
    </xf>
    <xf numFmtId="0" fontId="0" fillId="7" borderId="9" xfId="0" applyFill="1" applyBorder="1" applyAlignment="1">
      <alignment horizontal="right"/>
    </xf>
    <xf numFmtId="0" fontId="11" fillId="5" borderId="9" xfId="0" applyFont="1" applyFill="1" applyBorder="1" applyAlignment="1">
      <alignment horizontal="center"/>
    </xf>
    <xf numFmtId="0" fontId="0" fillId="7" borderId="17" xfId="0" applyFill="1" applyBorder="1" applyAlignment="1">
      <alignment horizontal="right"/>
    </xf>
    <xf numFmtId="43" fontId="9" fillId="5" borderId="11" xfId="0" applyNumberFormat="1" applyFont="1" applyFill="1" applyBorder="1" applyAlignment="1">
      <alignment horizontal="center" vertical="center" wrapText="1"/>
    </xf>
    <xf numFmtId="14" fontId="9" fillId="5" borderId="20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left" vertical="center" wrapText="1"/>
    </xf>
    <xf numFmtId="14" fontId="9" fillId="5" borderId="9" xfId="0" applyNumberFormat="1" applyFont="1" applyFill="1" applyBorder="1" applyAlignment="1">
      <alignment horizontal="center" vertical="center" wrapText="1"/>
    </xf>
    <xf numFmtId="43" fontId="10" fillId="0" borderId="0" xfId="0" applyNumberFormat="1" applyFont="1"/>
    <xf numFmtId="49" fontId="9" fillId="7" borderId="11" xfId="0" applyNumberFormat="1" applyFont="1" applyFill="1" applyBorder="1" applyAlignment="1">
      <alignment horizontal="left" vertical="center" wrapText="1"/>
    </xf>
    <xf numFmtId="4" fontId="9" fillId="0" borderId="9" xfId="0" applyNumberFormat="1" applyFont="1" applyBorder="1" applyAlignment="1">
      <alignment horizontal="right" vertical="center"/>
    </xf>
    <xf numFmtId="43" fontId="11" fillId="0" borderId="0" xfId="0" applyNumberFormat="1" applyFont="1"/>
    <xf numFmtId="0" fontId="0" fillId="7" borderId="20" xfId="0" applyFill="1" applyBorder="1" applyAlignment="1">
      <alignment horizontal="right"/>
    </xf>
    <xf numFmtId="0" fontId="9" fillId="7" borderId="1" xfId="0" applyFont="1" applyFill="1" applyBorder="1" applyAlignment="1">
      <alignment horizontal="left" vertical="center"/>
    </xf>
    <xf numFmtId="43" fontId="9" fillId="5" borderId="9" xfId="0" applyNumberFormat="1" applyFont="1" applyFill="1" applyBorder="1" applyAlignment="1">
      <alignment horizontal="center" vertical="center" wrapText="1"/>
    </xf>
    <xf numFmtId="14" fontId="9" fillId="5" borderId="1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43" fontId="7" fillId="4" borderId="9" xfId="0" applyNumberFormat="1" applyFont="1" applyFill="1" applyBorder="1" applyAlignment="1">
      <alignment horizontal="center" vertical="center" wrapText="1"/>
    </xf>
    <xf numFmtId="0" fontId="11" fillId="5" borderId="20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left" vertical="center" wrapText="1"/>
    </xf>
    <xf numFmtId="0" fontId="0" fillId="7" borderId="12" xfId="0" applyFill="1" applyBorder="1" applyAlignment="1">
      <alignment horizontal="right"/>
    </xf>
    <xf numFmtId="0" fontId="9" fillId="7" borderId="12" xfId="0" applyFont="1" applyFill="1" applyBorder="1" applyAlignment="1">
      <alignment horizontal="left" vertical="center"/>
    </xf>
    <xf numFmtId="43" fontId="9" fillId="5" borderId="21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10" fillId="0" borderId="9" xfId="0" applyFont="1" applyBorder="1"/>
    <xf numFmtId="0" fontId="9" fillId="7" borderId="11" xfId="0" applyFont="1" applyFill="1" applyBorder="1" applyAlignment="1">
      <alignment horizontal="left" vertical="center" wrapText="1"/>
    </xf>
    <xf numFmtId="0" fontId="0" fillId="7" borderId="20" xfId="0" applyFill="1" applyBorder="1" applyAlignment="1">
      <alignment horizontal="left"/>
    </xf>
    <xf numFmtId="0" fontId="9" fillId="7" borderId="22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right" vertical="center"/>
    </xf>
    <xf numFmtId="43" fontId="7" fillId="4" borderId="20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right" vertical="center"/>
    </xf>
    <xf numFmtId="43" fontId="8" fillId="2" borderId="22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3" fillId="0" borderId="24" xfId="0" applyFont="1" applyBorder="1" applyAlignment="1">
      <alignment horizontal="center"/>
    </xf>
    <xf numFmtId="0" fontId="4" fillId="0" borderId="24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9" fillId="0" borderId="25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8" fillId="2" borderId="0" xfId="0" applyFont="1" applyFill="1"/>
    <xf numFmtId="0" fontId="7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2D381-C889-443E-A835-D06E5BE2BEFC}">
  <sheetPr>
    <pageSetUpPr fitToPage="1"/>
  </sheetPr>
  <dimension ref="A1:P109"/>
  <sheetViews>
    <sheetView tabSelected="1" view="pageBreakPreview" topLeftCell="B40" zoomScaleNormal="100" zoomScaleSheetLayoutView="100" workbookViewId="0">
      <selection activeCell="D81" sqref="D81"/>
    </sheetView>
  </sheetViews>
  <sheetFormatPr baseColWidth="10" defaultRowHeight="15" x14ac:dyDescent="0.25"/>
  <cols>
    <col min="1" max="1" width="13.42578125" style="103" customWidth="1"/>
    <col min="2" max="2" width="20.42578125" customWidth="1"/>
    <col min="3" max="3" width="26.140625" customWidth="1"/>
    <col min="4" max="4" width="52.5703125" customWidth="1"/>
    <col min="5" max="5" width="16.5703125" customWidth="1"/>
    <col min="6" max="6" width="15.7109375" customWidth="1"/>
    <col min="7" max="7" width="12.42578125" hidden="1" customWidth="1"/>
    <col min="8" max="8" width="12.140625" hidden="1" customWidth="1"/>
    <col min="9" max="9" width="0.140625" hidden="1" customWidth="1"/>
    <col min="10" max="10" width="11.42578125" hidden="1" customWidth="1"/>
    <col min="11" max="11" width="0.140625" hidden="1" customWidth="1"/>
    <col min="12" max="12" width="11.42578125" hidden="1" customWidth="1"/>
    <col min="13" max="13" width="16.140625" customWidth="1"/>
    <col min="14" max="14" width="12.42578125" bestFit="1" customWidth="1"/>
  </cols>
  <sheetData>
    <row r="1" spans="1:16" ht="26.2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6" ht="13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16" ht="14.25" customHeight="1" x14ac:dyDescent="0.25">
      <c r="A3" s="2" t="s">
        <v>2</v>
      </c>
      <c r="B3" s="2"/>
      <c r="C3" s="2"/>
      <c r="D3" s="2"/>
      <c r="E3" s="2"/>
      <c r="F3" s="2"/>
      <c r="G3" s="2"/>
      <c r="H3" s="2"/>
      <c r="I3" s="2"/>
    </row>
    <row r="4" spans="1:16" ht="24" customHeight="1" thickBot="1" x14ac:dyDescent="0.45">
      <c r="A4" s="3"/>
      <c r="B4" s="4"/>
      <c r="C4" s="5" t="s">
        <v>3</v>
      </c>
      <c r="D4" s="6"/>
      <c r="E4" s="6"/>
      <c r="F4" s="7"/>
      <c r="G4" s="8">
        <f ca="1">NOW()</f>
        <v>46127.522149652781</v>
      </c>
      <c r="H4" s="8"/>
      <c r="I4" s="9"/>
    </row>
    <row r="5" spans="1:16" s="13" customFormat="1" ht="27.75" customHeight="1" thickBot="1" x14ac:dyDescent="0.25">
      <c r="A5" s="10" t="s">
        <v>4</v>
      </c>
      <c r="B5" s="11" t="s">
        <v>5</v>
      </c>
      <c r="C5" s="11"/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2" t="s">
        <v>11</v>
      </c>
    </row>
    <row r="6" spans="1:16" s="13" customFormat="1" ht="11.25" customHeight="1" thickTop="1" x14ac:dyDescent="0.2">
      <c r="A6" s="14" t="s">
        <v>12</v>
      </c>
      <c r="B6" s="15"/>
      <c r="C6" s="15"/>
      <c r="D6" s="15"/>
      <c r="E6" s="16"/>
      <c r="F6" s="16"/>
      <c r="G6" s="16"/>
      <c r="H6" s="16"/>
      <c r="I6" s="17"/>
    </row>
    <row r="7" spans="1:16" s="13" customFormat="1" ht="1.5" customHeight="1" x14ac:dyDescent="0.25">
      <c r="A7" s="18"/>
      <c r="B7" s="19"/>
      <c r="C7" s="20"/>
      <c r="D7" s="21"/>
      <c r="E7" s="22"/>
      <c r="F7" s="23"/>
      <c r="G7" s="24"/>
      <c r="H7" s="25"/>
      <c r="I7" s="26"/>
      <c r="L7" s="27"/>
      <c r="M7" s="27"/>
      <c r="N7" s="27"/>
      <c r="O7" s="27"/>
      <c r="P7" s="27"/>
    </row>
    <row r="8" spans="1:16" s="27" customFormat="1" hidden="1" x14ac:dyDescent="0.25">
      <c r="A8" s="28"/>
      <c r="B8" s="29"/>
      <c r="C8" s="20"/>
      <c r="D8" s="30"/>
      <c r="E8" s="31"/>
      <c r="F8" s="32"/>
      <c r="G8" s="33"/>
      <c r="H8" s="25"/>
      <c r="I8" s="34"/>
    </row>
    <row r="9" spans="1:16" s="27" customFormat="1" hidden="1" x14ac:dyDescent="0.25">
      <c r="A9" s="28"/>
      <c r="B9" s="35"/>
      <c r="C9" s="36"/>
      <c r="D9" s="21"/>
      <c r="E9" s="37"/>
      <c r="F9" s="38"/>
      <c r="G9" s="24"/>
      <c r="H9" s="25"/>
      <c r="I9" s="39"/>
    </row>
    <row r="10" spans="1:16" s="27" customFormat="1" hidden="1" x14ac:dyDescent="0.25">
      <c r="A10" s="28"/>
      <c r="B10" s="35"/>
      <c r="C10" s="40" t="s">
        <v>13</v>
      </c>
      <c r="D10" s="21"/>
      <c r="E10" s="37"/>
      <c r="F10" s="38"/>
      <c r="G10" s="24"/>
      <c r="H10" s="24"/>
      <c r="I10" s="39"/>
    </row>
    <row r="11" spans="1:16" s="27" customFormat="1" hidden="1" x14ac:dyDescent="0.25">
      <c r="A11" s="28"/>
      <c r="B11" s="35"/>
      <c r="C11" s="20"/>
      <c r="D11" s="41"/>
      <c r="E11" s="37"/>
      <c r="F11" s="38"/>
      <c r="G11" s="24"/>
      <c r="H11" s="24"/>
      <c r="I11" s="39"/>
      <c r="J11" s="42"/>
      <c r="K11" s="42"/>
    </row>
    <row r="12" spans="1:16" s="27" customFormat="1" ht="15.75" hidden="1" thickBot="1" x14ac:dyDescent="0.3">
      <c r="A12" s="28"/>
      <c r="B12" s="35"/>
      <c r="C12" s="43"/>
      <c r="D12" s="21" t="s">
        <v>14</v>
      </c>
      <c r="E12" s="37"/>
      <c r="F12" s="38"/>
      <c r="G12" s="24"/>
      <c r="H12" s="24"/>
      <c r="I12" s="39"/>
      <c r="J12" s="42"/>
      <c r="K12" s="42"/>
    </row>
    <row r="13" spans="1:16" s="27" customFormat="1" hidden="1" x14ac:dyDescent="0.25">
      <c r="A13" s="28">
        <v>30</v>
      </c>
      <c r="B13" s="35" t="s">
        <v>15</v>
      </c>
      <c r="C13" s="20" t="s">
        <v>16</v>
      </c>
      <c r="D13" s="21" t="s">
        <v>17</v>
      </c>
      <c r="E13" s="37">
        <v>4950</v>
      </c>
      <c r="F13" s="38" t="s">
        <v>18</v>
      </c>
      <c r="G13" s="24">
        <v>44836</v>
      </c>
      <c r="H13" s="25">
        <v>44836</v>
      </c>
      <c r="I13" s="39"/>
      <c r="J13" s="42"/>
      <c r="K13" s="42"/>
    </row>
    <row r="14" spans="1:16" s="27" customFormat="1" hidden="1" x14ac:dyDescent="0.25">
      <c r="A14" s="28"/>
      <c r="B14" s="35"/>
      <c r="C14" s="20"/>
      <c r="D14" s="21"/>
      <c r="E14" s="37"/>
      <c r="F14" s="38" t="s">
        <v>18</v>
      </c>
      <c r="G14" s="24"/>
      <c r="H14" s="25"/>
      <c r="I14" s="39"/>
      <c r="J14" s="42"/>
      <c r="K14" s="42"/>
    </row>
    <row r="15" spans="1:16" s="27" customFormat="1" ht="15" hidden="1" customHeight="1" x14ac:dyDescent="0.25">
      <c r="A15" s="28"/>
      <c r="B15" s="35"/>
      <c r="C15" s="20" t="s">
        <v>19</v>
      </c>
      <c r="D15" s="20"/>
      <c r="E15" s="37"/>
      <c r="F15" s="38" t="s">
        <v>18</v>
      </c>
      <c r="G15" s="24"/>
      <c r="H15" s="25"/>
      <c r="I15" s="39"/>
      <c r="J15" s="42"/>
      <c r="K15" s="42"/>
    </row>
    <row r="16" spans="1:16" s="27" customFormat="1" ht="16.5" hidden="1" customHeight="1" x14ac:dyDescent="0.25">
      <c r="A16" s="28"/>
      <c r="B16" s="35"/>
      <c r="C16" s="20" t="s">
        <v>16</v>
      </c>
      <c r="D16" s="21"/>
      <c r="E16" s="37"/>
      <c r="F16" s="38" t="s">
        <v>18</v>
      </c>
      <c r="G16" s="24"/>
      <c r="H16" s="25"/>
      <c r="I16" s="39"/>
      <c r="J16" s="42"/>
      <c r="K16" s="42"/>
    </row>
    <row r="17" spans="1:14" s="27" customFormat="1" hidden="1" x14ac:dyDescent="0.25">
      <c r="A17" s="28"/>
      <c r="B17" s="35"/>
      <c r="C17" s="20"/>
      <c r="D17" s="41"/>
      <c r="E17" s="37"/>
      <c r="F17" s="38" t="s">
        <v>18</v>
      </c>
      <c r="G17" s="24"/>
      <c r="H17" s="25"/>
      <c r="I17" s="39"/>
      <c r="J17" s="42"/>
      <c r="K17" s="42"/>
    </row>
    <row r="18" spans="1:14" s="27" customFormat="1" hidden="1" x14ac:dyDescent="0.25">
      <c r="A18" s="28"/>
      <c r="B18" s="35"/>
      <c r="C18" s="20"/>
      <c r="D18" s="41"/>
      <c r="E18" s="37"/>
      <c r="F18" s="38" t="s">
        <v>18</v>
      </c>
      <c r="G18" s="44"/>
      <c r="H18" s="25"/>
      <c r="I18" s="39"/>
      <c r="J18" s="42"/>
      <c r="K18" s="42"/>
    </row>
    <row r="19" spans="1:14" s="27" customFormat="1" hidden="1" x14ac:dyDescent="0.25">
      <c r="A19" s="28"/>
      <c r="B19" s="35"/>
      <c r="C19" s="20"/>
      <c r="D19" s="41"/>
      <c r="E19" s="37"/>
      <c r="F19" s="38" t="s">
        <v>18</v>
      </c>
      <c r="G19" s="24"/>
      <c r="H19" s="25"/>
      <c r="I19" s="39"/>
      <c r="J19" s="42"/>
      <c r="K19" s="42"/>
    </row>
    <row r="20" spans="1:14" s="27" customFormat="1" hidden="1" x14ac:dyDescent="0.25">
      <c r="A20" s="28"/>
      <c r="B20" s="35"/>
      <c r="C20" s="20"/>
      <c r="D20" s="41"/>
      <c r="E20" s="37"/>
      <c r="F20" s="38" t="s">
        <v>18</v>
      </c>
      <c r="G20" s="24"/>
      <c r="H20" s="25"/>
      <c r="I20" s="39"/>
      <c r="J20" s="42"/>
      <c r="K20" s="42"/>
    </row>
    <row r="21" spans="1:14" s="27" customFormat="1" hidden="1" x14ac:dyDescent="0.25">
      <c r="A21" s="28">
        <v>31</v>
      </c>
      <c r="B21" s="35" t="s">
        <v>20</v>
      </c>
      <c r="C21" s="20" t="s">
        <v>16</v>
      </c>
      <c r="D21" s="21" t="s">
        <v>21</v>
      </c>
      <c r="E21" s="37">
        <v>4950</v>
      </c>
      <c r="F21" s="38" t="s">
        <v>18</v>
      </c>
      <c r="G21" s="24">
        <v>44836</v>
      </c>
      <c r="H21" s="25">
        <v>44836</v>
      </c>
      <c r="I21" s="39"/>
      <c r="J21" s="42"/>
      <c r="K21" s="42"/>
    </row>
    <row r="22" spans="1:14" s="27" customFormat="1" hidden="1" x14ac:dyDescent="0.25">
      <c r="A22" s="28">
        <v>32</v>
      </c>
      <c r="B22" s="35" t="s">
        <v>22</v>
      </c>
      <c r="C22" s="20" t="s">
        <v>16</v>
      </c>
      <c r="D22" s="20" t="s">
        <v>21</v>
      </c>
      <c r="E22" s="37">
        <v>4950</v>
      </c>
      <c r="F22" s="38" t="s">
        <v>18</v>
      </c>
      <c r="G22" s="24">
        <v>44836</v>
      </c>
      <c r="H22" s="25">
        <v>44836</v>
      </c>
      <c r="I22" s="39"/>
      <c r="J22" s="42"/>
      <c r="K22" s="42"/>
    </row>
    <row r="23" spans="1:14" s="27" customFormat="1" ht="15.75" customHeight="1" x14ac:dyDescent="0.25">
      <c r="A23" s="28">
        <v>1</v>
      </c>
      <c r="B23" s="45" t="s">
        <v>23</v>
      </c>
      <c r="C23" s="46" t="s">
        <v>24</v>
      </c>
      <c r="D23" s="47" t="s">
        <v>25</v>
      </c>
      <c r="E23" s="37">
        <v>3603.4</v>
      </c>
      <c r="F23" s="38" t="s">
        <v>18</v>
      </c>
      <c r="G23" s="24">
        <v>45053</v>
      </c>
      <c r="H23" s="24">
        <v>45114</v>
      </c>
      <c r="I23" s="39"/>
      <c r="J23" s="48"/>
      <c r="K23" s="42"/>
    </row>
    <row r="24" spans="1:14" s="27" customFormat="1" ht="15.75" customHeight="1" x14ac:dyDescent="0.25">
      <c r="A24" s="28">
        <v>2</v>
      </c>
      <c r="B24" s="49" t="s">
        <v>26</v>
      </c>
      <c r="C24" s="50" t="s">
        <v>27</v>
      </c>
      <c r="D24" s="46" t="s">
        <v>28</v>
      </c>
      <c r="E24" s="37">
        <v>19261.400000000001</v>
      </c>
      <c r="F24" s="38" t="s">
        <v>18</v>
      </c>
      <c r="G24" s="24">
        <v>44932</v>
      </c>
      <c r="H24" s="25">
        <v>45052</v>
      </c>
      <c r="I24" s="39"/>
      <c r="J24" s="48"/>
      <c r="K24" s="42"/>
    </row>
    <row r="25" spans="1:14" s="27" customFormat="1" ht="15.75" customHeight="1" x14ac:dyDescent="0.25">
      <c r="A25" s="51">
        <v>3</v>
      </c>
      <c r="B25" s="45" t="s">
        <v>29</v>
      </c>
      <c r="C25" s="52" t="s">
        <v>30</v>
      </c>
      <c r="D25" s="53" t="s">
        <v>31</v>
      </c>
      <c r="E25" s="37">
        <v>50100.14</v>
      </c>
      <c r="F25" s="54" t="s">
        <v>18</v>
      </c>
      <c r="G25" s="55"/>
      <c r="H25" s="56"/>
      <c r="I25" s="39"/>
      <c r="J25" s="48"/>
      <c r="K25" s="42"/>
    </row>
    <row r="26" spans="1:14" s="27" customFormat="1" ht="15.75" customHeight="1" x14ac:dyDescent="0.25">
      <c r="A26" s="51">
        <v>4</v>
      </c>
      <c r="B26" s="57" t="s">
        <v>32</v>
      </c>
      <c r="C26" s="52" t="s">
        <v>33</v>
      </c>
      <c r="D26" s="53" t="s">
        <v>34</v>
      </c>
      <c r="E26" s="37">
        <v>149270</v>
      </c>
      <c r="F26" s="54" t="s">
        <v>18</v>
      </c>
      <c r="G26" s="55"/>
      <c r="H26" s="56"/>
      <c r="I26" s="39"/>
      <c r="J26" s="48"/>
      <c r="K26" s="42"/>
    </row>
    <row r="27" spans="1:14" s="27" customFormat="1" ht="15.75" customHeight="1" x14ac:dyDescent="0.25">
      <c r="A27" s="51">
        <v>5</v>
      </c>
      <c r="B27" s="45" t="s">
        <v>35</v>
      </c>
      <c r="C27" s="52" t="s">
        <v>36</v>
      </c>
      <c r="D27" s="53" t="s">
        <v>37</v>
      </c>
      <c r="E27" s="37">
        <v>171189.17</v>
      </c>
      <c r="F27" s="54" t="s">
        <v>18</v>
      </c>
      <c r="G27" s="55"/>
      <c r="H27" s="56"/>
      <c r="I27" s="39"/>
      <c r="J27" s="48"/>
      <c r="K27" s="42"/>
    </row>
    <row r="28" spans="1:14" s="27" customFormat="1" ht="15.75" customHeight="1" x14ac:dyDescent="0.25">
      <c r="A28" s="58">
        <v>8</v>
      </c>
      <c r="B28" s="59" t="s">
        <v>38</v>
      </c>
      <c r="C28" s="46" t="s">
        <v>24</v>
      </c>
      <c r="D28" s="47" t="s">
        <v>25</v>
      </c>
      <c r="E28" s="60">
        <v>1005</v>
      </c>
      <c r="F28" s="38" t="s">
        <v>39</v>
      </c>
      <c r="G28" s="61">
        <v>45537</v>
      </c>
      <c r="H28" s="61">
        <v>45657</v>
      </c>
      <c r="I28" s="39"/>
      <c r="J28" s="48"/>
      <c r="K28" s="42"/>
    </row>
    <row r="29" spans="1:14" s="27" customFormat="1" ht="15.75" customHeight="1" x14ac:dyDescent="0.25">
      <c r="A29" s="58">
        <v>9</v>
      </c>
      <c r="B29" s="59" t="s">
        <v>40</v>
      </c>
      <c r="C29" s="46" t="s">
        <v>41</v>
      </c>
      <c r="D29" s="62" t="s">
        <v>42</v>
      </c>
      <c r="E29" s="60">
        <v>3333</v>
      </c>
      <c r="F29" s="38" t="s">
        <v>39</v>
      </c>
      <c r="G29" s="61">
        <v>45537</v>
      </c>
      <c r="H29" s="63">
        <v>45558</v>
      </c>
      <c r="I29" s="39"/>
      <c r="J29" s="48"/>
      <c r="K29" s="42"/>
      <c r="N29" s="64"/>
    </row>
    <row r="30" spans="1:14" s="27" customFormat="1" ht="15.75" customHeight="1" x14ac:dyDescent="0.25">
      <c r="A30" s="28">
        <v>10</v>
      </c>
      <c r="B30" s="45" t="s">
        <v>43</v>
      </c>
      <c r="C30" s="46" t="s">
        <v>44</v>
      </c>
      <c r="D30" s="65" t="s">
        <v>45</v>
      </c>
      <c r="E30" s="66">
        <v>341326</v>
      </c>
      <c r="F30" s="38" t="s">
        <v>18</v>
      </c>
      <c r="G30" s="24"/>
      <c r="H30" s="25"/>
      <c r="I30" s="39"/>
      <c r="J30" s="67"/>
      <c r="K30" s="42"/>
    </row>
    <row r="31" spans="1:14" s="27" customFormat="1" ht="15.75" customHeight="1" x14ac:dyDescent="0.25">
      <c r="A31" s="58">
        <v>11</v>
      </c>
      <c r="B31" s="68" t="s">
        <v>46</v>
      </c>
      <c r="C31" s="69" t="s">
        <v>47</v>
      </c>
      <c r="D31" s="62" t="s">
        <v>48</v>
      </c>
      <c r="E31" s="70">
        <v>107523.62</v>
      </c>
      <c r="F31" s="38" t="s">
        <v>39</v>
      </c>
      <c r="G31" s="61"/>
      <c r="H31" s="71"/>
      <c r="I31" s="39"/>
      <c r="J31" s="48"/>
      <c r="K31" s="42"/>
      <c r="M31" s="64"/>
    </row>
    <row r="32" spans="1:14" s="27" customFormat="1" ht="15.75" customHeight="1" x14ac:dyDescent="0.25">
      <c r="A32" s="51">
        <v>6</v>
      </c>
      <c r="B32" s="57" t="s">
        <v>49</v>
      </c>
      <c r="C32" s="52" t="s">
        <v>50</v>
      </c>
      <c r="D32" s="53" t="s">
        <v>51</v>
      </c>
      <c r="E32" s="37">
        <f>77826+132608</f>
        <v>210434</v>
      </c>
      <c r="F32" s="54" t="s">
        <v>18</v>
      </c>
      <c r="G32" s="55"/>
      <c r="H32" s="56"/>
      <c r="I32" s="39"/>
      <c r="J32" s="48"/>
      <c r="K32" s="42"/>
      <c r="M32" s="64"/>
    </row>
    <row r="33" spans="1:14" s="27" customFormat="1" ht="15.75" customHeight="1" x14ac:dyDescent="0.2">
      <c r="A33" s="51">
        <v>7</v>
      </c>
      <c r="B33" s="72"/>
      <c r="C33" s="73" t="s">
        <v>52</v>
      </c>
      <c r="D33" s="74" t="s">
        <v>53</v>
      </c>
      <c r="E33" s="75">
        <f>SUM(E23:E32)</f>
        <v>1057045.73</v>
      </c>
      <c r="F33" s="26"/>
      <c r="G33" s="26"/>
      <c r="H33" s="26"/>
      <c r="I33" s="39"/>
      <c r="J33" s="48"/>
      <c r="K33" s="42"/>
    </row>
    <row r="34" spans="1:14" s="27" customFormat="1" ht="15.75" hidden="1" customHeight="1" x14ac:dyDescent="0.25">
      <c r="A34" s="76">
        <v>26</v>
      </c>
      <c r="B34" s="57"/>
      <c r="C34" s="46"/>
      <c r="D34" s="77"/>
      <c r="E34" s="60"/>
      <c r="F34" s="38"/>
      <c r="G34" s="61"/>
      <c r="H34" s="63"/>
      <c r="I34" s="39"/>
      <c r="J34" s="48"/>
      <c r="K34" s="42"/>
    </row>
    <row r="35" spans="1:14" s="27" customFormat="1" ht="15.75" hidden="1" customHeight="1" x14ac:dyDescent="0.25">
      <c r="A35" s="76">
        <v>27</v>
      </c>
      <c r="B35" s="78"/>
      <c r="C35" s="79"/>
      <c r="D35" s="77"/>
      <c r="E35" s="80"/>
      <c r="F35" s="38"/>
      <c r="G35" s="61"/>
      <c r="H35" s="63"/>
      <c r="I35" s="39"/>
      <c r="J35" s="48"/>
      <c r="K35" s="42"/>
    </row>
    <row r="36" spans="1:14" s="27" customFormat="1" ht="15.75" customHeight="1" x14ac:dyDescent="0.25">
      <c r="A36" s="76"/>
      <c r="B36" s="57" t="s">
        <v>54</v>
      </c>
      <c r="C36" s="79" t="s">
        <v>55</v>
      </c>
      <c r="D36" s="77" t="s">
        <v>56</v>
      </c>
      <c r="E36" s="80">
        <f>4484*2</f>
        <v>8968</v>
      </c>
      <c r="F36" s="54" t="s">
        <v>18</v>
      </c>
      <c r="G36" s="61"/>
      <c r="H36" s="71"/>
      <c r="I36" s="39"/>
      <c r="J36" s="48"/>
      <c r="K36" s="42"/>
    </row>
    <row r="37" spans="1:14" s="27" customFormat="1" ht="15.75" customHeight="1" x14ac:dyDescent="0.25">
      <c r="A37" s="76"/>
      <c r="B37" s="45" t="s">
        <v>57</v>
      </c>
      <c r="C37" s="79" t="s">
        <v>58</v>
      </c>
      <c r="D37" s="77" t="s">
        <v>59</v>
      </c>
      <c r="E37" s="80">
        <v>133171.20000000001</v>
      </c>
      <c r="F37" s="54" t="s">
        <v>18</v>
      </c>
      <c r="G37" s="61"/>
      <c r="H37" s="71"/>
      <c r="I37" s="39"/>
      <c r="J37" s="48"/>
      <c r="K37" s="42"/>
    </row>
    <row r="38" spans="1:14" s="27" customFormat="1" ht="15.75" customHeight="1" x14ac:dyDescent="0.25">
      <c r="A38" s="76"/>
      <c r="B38" s="45" t="s">
        <v>60</v>
      </c>
      <c r="C38" s="79" t="s">
        <v>61</v>
      </c>
      <c r="D38" s="77" t="s">
        <v>62</v>
      </c>
      <c r="E38" s="80">
        <v>57554.92</v>
      </c>
      <c r="F38" s="54" t="s">
        <v>18</v>
      </c>
      <c r="G38" s="61"/>
      <c r="H38" s="71"/>
      <c r="I38" s="39"/>
      <c r="J38" s="48"/>
      <c r="K38" s="42"/>
    </row>
    <row r="39" spans="1:14" s="27" customFormat="1" ht="15.75" customHeight="1" x14ac:dyDescent="0.25">
      <c r="A39" s="76"/>
      <c r="B39" s="57" t="s">
        <v>63</v>
      </c>
      <c r="C39" s="46" t="s">
        <v>64</v>
      </c>
      <c r="D39" s="62" t="s">
        <v>65</v>
      </c>
      <c r="E39" s="70">
        <v>73455</v>
      </c>
      <c r="F39" s="54" t="s">
        <v>18</v>
      </c>
      <c r="G39" s="61"/>
      <c r="H39" s="71"/>
      <c r="I39" s="39"/>
      <c r="J39" s="48"/>
      <c r="K39" s="42"/>
    </row>
    <row r="40" spans="1:14" s="27" customFormat="1" ht="15.75" customHeight="1" x14ac:dyDescent="0.25">
      <c r="A40" s="76"/>
      <c r="B40" s="57" t="s">
        <v>66</v>
      </c>
      <c r="C40" s="46" t="s">
        <v>67</v>
      </c>
      <c r="D40" s="46" t="s">
        <v>68</v>
      </c>
      <c r="E40" s="70">
        <v>67260</v>
      </c>
      <c r="F40" s="54" t="s">
        <v>18</v>
      </c>
      <c r="G40" s="61"/>
      <c r="H40" s="71"/>
      <c r="I40" s="39"/>
      <c r="J40" s="48"/>
      <c r="K40" s="42"/>
      <c r="N40" s="64"/>
    </row>
    <row r="41" spans="1:14" s="27" customFormat="1" ht="15.75" customHeight="1" x14ac:dyDescent="0.25">
      <c r="A41" s="76"/>
      <c r="B41" s="57" t="s">
        <v>69</v>
      </c>
      <c r="C41" s="46" t="s">
        <v>64</v>
      </c>
      <c r="D41" s="62" t="s">
        <v>70</v>
      </c>
      <c r="E41" s="70">
        <v>146910</v>
      </c>
      <c r="F41" s="54" t="s">
        <v>18</v>
      </c>
      <c r="G41" s="61"/>
      <c r="H41" s="71"/>
      <c r="I41" s="39"/>
      <c r="J41" s="48"/>
      <c r="K41" s="42"/>
    </row>
    <row r="42" spans="1:14" s="27" customFormat="1" ht="15.75" customHeight="1" x14ac:dyDescent="0.25">
      <c r="A42" s="76"/>
      <c r="B42" s="57" t="s">
        <v>71</v>
      </c>
      <c r="C42" s="46" t="s">
        <v>72</v>
      </c>
      <c r="D42" s="62" t="s">
        <v>73</v>
      </c>
      <c r="E42" s="70">
        <v>633744.88</v>
      </c>
      <c r="F42" s="54" t="s">
        <v>18</v>
      </c>
      <c r="G42" s="61"/>
      <c r="H42" s="71"/>
      <c r="I42" s="39"/>
      <c r="J42" s="48"/>
      <c r="K42" s="42"/>
    </row>
    <row r="43" spans="1:14" s="27" customFormat="1" ht="15.75" customHeight="1" x14ac:dyDescent="0.25">
      <c r="A43" s="76"/>
      <c r="B43" s="57" t="s">
        <v>74</v>
      </c>
      <c r="C43" s="46" t="s">
        <v>75</v>
      </c>
      <c r="D43" s="62" t="s">
        <v>76</v>
      </c>
      <c r="E43" s="70">
        <v>26357.03</v>
      </c>
      <c r="F43" s="54" t="s">
        <v>18</v>
      </c>
      <c r="G43" s="61"/>
      <c r="H43" s="71"/>
      <c r="I43" s="39"/>
      <c r="J43" s="48"/>
      <c r="K43" s="42"/>
    </row>
    <row r="44" spans="1:14" s="27" customFormat="1" ht="15.75" customHeight="1" x14ac:dyDescent="0.25">
      <c r="A44" s="76"/>
      <c r="B44" s="57" t="s">
        <v>77</v>
      </c>
      <c r="C44" s="46" t="s">
        <v>78</v>
      </c>
      <c r="D44" s="62" t="s">
        <v>79</v>
      </c>
      <c r="E44" s="70">
        <v>13924</v>
      </c>
      <c r="F44" s="54" t="s">
        <v>18</v>
      </c>
      <c r="G44" s="61"/>
      <c r="H44" s="71"/>
      <c r="I44" s="39"/>
      <c r="J44" s="48"/>
      <c r="K44" s="42"/>
      <c r="N44" s="64"/>
    </row>
    <row r="45" spans="1:14" s="27" customFormat="1" ht="15.75" customHeight="1" x14ac:dyDescent="0.25">
      <c r="A45" s="76"/>
      <c r="B45" s="57" t="s">
        <v>80</v>
      </c>
      <c r="C45" s="46" t="s">
        <v>44</v>
      </c>
      <c r="D45" s="65" t="s">
        <v>45</v>
      </c>
      <c r="E45" s="70">
        <v>829</v>
      </c>
      <c r="F45" s="54" t="s">
        <v>18</v>
      </c>
      <c r="G45" s="61"/>
      <c r="H45" s="71"/>
      <c r="I45" s="39"/>
      <c r="J45" s="48"/>
      <c r="K45" s="42"/>
    </row>
    <row r="46" spans="1:14" s="27" customFormat="1" ht="15.75" customHeight="1" x14ac:dyDescent="0.25">
      <c r="A46" s="76"/>
      <c r="B46" s="57" t="s">
        <v>81</v>
      </c>
      <c r="C46" s="62" t="s">
        <v>82</v>
      </c>
      <c r="D46" s="62" t="s">
        <v>83</v>
      </c>
      <c r="E46" s="70">
        <v>74694</v>
      </c>
      <c r="F46" s="54" t="s">
        <v>18</v>
      </c>
      <c r="G46" s="61"/>
      <c r="H46" s="71"/>
      <c r="I46" s="39"/>
      <c r="J46" s="48"/>
      <c r="K46" s="42"/>
    </row>
    <row r="47" spans="1:14" s="27" customFormat="1" ht="15.75" customHeight="1" x14ac:dyDescent="0.25">
      <c r="A47" s="76"/>
      <c r="B47" s="57"/>
      <c r="C47" s="46"/>
      <c r="D47" s="62"/>
      <c r="E47" s="70"/>
      <c r="F47" s="81"/>
      <c r="G47" s="61"/>
      <c r="H47" s="71"/>
      <c r="I47" s="39"/>
      <c r="J47" s="48"/>
      <c r="K47" s="42"/>
    </row>
    <row r="48" spans="1:14" s="27" customFormat="1" ht="15.75" customHeight="1" x14ac:dyDescent="0.25">
      <c r="A48" s="76"/>
      <c r="B48" s="57"/>
      <c r="C48" s="46"/>
      <c r="D48" s="62"/>
      <c r="E48" s="70"/>
      <c r="F48" s="81"/>
      <c r="G48" s="61"/>
      <c r="H48" s="71"/>
      <c r="I48" s="39"/>
      <c r="J48" s="48"/>
      <c r="K48" s="42"/>
    </row>
    <row r="49" spans="1:13" s="27" customFormat="1" ht="15.75" customHeight="1" x14ac:dyDescent="0.25">
      <c r="A49" s="76"/>
      <c r="B49" s="57"/>
      <c r="C49" s="46"/>
      <c r="D49" s="62"/>
      <c r="E49" s="70"/>
      <c r="F49" s="81"/>
      <c r="G49" s="61"/>
      <c r="H49" s="71"/>
      <c r="I49" s="39"/>
      <c r="J49" s="48"/>
      <c r="K49" s="42"/>
    </row>
    <row r="50" spans="1:13" s="27" customFormat="1" ht="15.75" customHeight="1" x14ac:dyDescent="0.25">
      <c r="A50" s="76"/>
      <c r="B50" s="57"/>
      <c r="C50" s="46"/>
      <c r="D50" s="62"/>
      <c r="E50" s="70"/>
      <c r="F50" s="81"/>
      <c r="G50" s="61"/>
      <c r="H50" s="71"/>
      <c r="I50" s="39"/>
      <c r="J50" s="48"/>
      <c r="K50" s="42"/>
    </row>
    <row r="51" spans="1:13" s="27" customFormat="1" ht="15.75" customHeight="1" x14ac:dyDescent="0.25">
      <c r="A51" s="76"/>
      <c r="B51" s="57"/>
      <c r="C51" s="46"/>
      <c r="D51" s="62"/>
      <c r="E51" s="70"/>
      <c r="F51" s="81"/>
      <c r="G51" s="61"/>
      <c r="H51" s="71"/>
      <c r="I51" s="39"/>
      <c r="J51" s="48"/>
      <c r="K51" s="42"/>
    </row>
    <row r="52" spans="1:13" s="27" customFormat="1" ht="15.75" customHeight="1" x14ac:dyDescent="0.25">
      <c r="A52" s="76"/>
      <c r="B52" s="57"/>
      <c r="C52" s="46"/>
      <c r="D52" s="62"/>
      <c r="E52" s="70"/>
      <c r="F52" s="81"/>
      <c r="G52" s="61"/>
      <c r="H52" s="71"/>
      <c r="I52" s="39"/>
      <c r="J52" s="48"/>
      <c r="K52" s="42"/>
    </row>
    <row r="53" spans="1:13" s="27" customFormat="1" ht="15.75" customHeight="1" x14ac:dyDescent="0.25">
      <c r="A53" s="76"/>
      <c r="B53" s="57"/>
      <c r="C53" s="46"/>
      <c r="D53" s="62"/>
      <c r="E53" s="70"/>
      <c r="F53" s="81"/>
      <c r="G53" s="61"/>
      <c r="H53" s="71"/>
      <c r="I53" s="39"/>
      <c r="J53" s="48"/>
      <c r="K53" s="42"/>
    </row>
    <row r="54" spans="1:13" s="27" customFormat="1" ht="15.75" customHeight="1" x14ac:dyDescent="0.2">
      <c r="A54" s="58"/>
      <c r="B54" s="82"/>
      <c r="C54" s="82"/>
      <c r="D54" s="82"/>
      <c r="E54" s="82"/>
      <c r="F54" s="82"/>
      <c r="G54" s="61"/>
      <c r="H54" s="71"/>
      <c r="I54" s="39"/>
      <c r="J54" s="48"/>
      <c r="K54" s="42"/>
      <c r="M54" s="64"/>
    </row>
    <row r="55" spans="1:13" s="27" customFormat="1" ht="1.5" customHeight="1" x14ac:dyDescent="0.25">
      <c r="A55" s="58"/>
      <c r="B55" s="68"/>
      <c r="C55" s="69"/>
      <c r="D55" s="83"/>
      <c r="E55" s="60"/>
      <c r="F55" s="54"/>
      <c r="G55" s="61"/>
      <c r="H55" s="71"/>
      <c r="I55" s="39"/>
      <c r="J55" s="48"/>
      <c r="K55" s="42"/>
      <c r="M55" s="64"/>
    </row>
    <row r="56" spans="1:13" s="27" customFormat="1" ht="15.75" hidden="1" customHeight="1" x14ac:dyDescent="0.25">
      <c r="A56" s="58"/>
      <c r="B56" s="68"/>
      <c r="C56" s="69"/>
      <c r="D56" s="62"/>
      <c r="E56" s="70"/>
      <c r="F56" s="54"/>
      <c r="G56" s="61"/>
      <c r="H56" s="71"/>
      <c r="I56" s="39"/>
      <c r="J56" s="48"/>
      <c r="K56" s="42"/>
      <c r="M56" s="64"/>
    </row>
    <row r="57" spans="1:13" s="27" customFormat="1" ht="15.75" hidden="1" customHeight="1" x14ac:dyDescent="0.25">
      <c r="A57" s="58"/>
      <c r="B57" s="68"/>
      <c r="C57" s="69"/>
      <c r="D57" s="62"/>
      <c r="E57" s="70"/>
      <c r="F57" s="54"/>
      <c r="G57" s="61"/>
      <c r="H57" s="71"/>
      <c r="I57" s="39"/>
      <c r="J57" s="48"/>
      <c r="K57" s="42"/>
      <c r="M57" s="64"/>
    </row>
    <row r="58" spans="1:13" s="27" customFormat="1" ht="15.75" hidden="1" customHeight="1" x14ac:dyDescent="0.25">
      <c r="A58" s="58"/>
      <c r="B58" s="68"/>
      <c r="C58" s="69"/>
      <c r="D58" s="62"/>
      <c r="E58" s="70"/>
      <c r="F58" s="54"/>
      <c r="G58" s="61"/>
      <c r="H58" s="71"/>
      <c r="I58" s="39"/>
      <c r="J58" s="48"/>
      <c r="K58" s="42"/>
      <c r="M58" s="64"/>
    </row>
    <row r="59" spans="1:13" s="27" customFormat="1" ht="15.75" hidden="1" customHeight="1" x14ac:dyDescent="0.25">
      <c r="A59" s="58"/>
      <c r="B59" s="68"/>
      <c r="C59" s="69"/>
      <c r="D59" s="62"/>
      <c r="E59" s="70"/>
      <c r="F59" s="54"/>
      <c r="G59" s="61"/>
      <c r="H59" s="71"/>
      <c r="I59" s="39"/>
      <c r="J59" s="48"/>
      <c r="K59" s="42"/>
      <c r="M59" s="64"/>
    </row>
    <row r="60" spans="1:13" s="27" customFormat="1" ht="15.75" hidden="1" customHeight="1" x14ac:dyDescent="0.25">
      <c r="A60" s="58"/>
      <c r="B60" s="68"/>
      <c r="C60" s="69"/>
      <c r="D60" s="62"/>
      <c r="E60" s="70"/>
      <c r="F60" s="54"/>
      <c r="G60" s="61"/>
      <c r="H60" s="71"/>
      <c r="I60" s="39"/>
      <c r="J60" s="48"/>
      <c r="K60" s="42"/>
      <c r="M60" s="64"/>
    </row>
    <row r="61" spans="1:13" s="27" customFormat="1" ht="15.75" hidden="1" customHeight="1" x14ac:dyDescent="0.25">
      <c r="A61" s="58"/>
      <c r="B61" s="68"/>
      <c r="C61" s="69"/>
      <c r="D61" s="62"/>
      <c r="E61" s="70"/>
      <c r="F61" s="54"/>
      <c r="G61" s="61"/>
      <c r="H61" s="71"/>
      <c r="I61" s="39"/>
      <c r="J61" s="48"/>
      <c r="K61" s="42"/>
      <c r="M61" s="64"/>
    </row>
    <row r="62" spans="1:13" s="27" customFormat="1" ht="15.75" hidden="1" customHeight="1" x14ac:dyDescent="0.25">
      <c r="A62" s="58"/>
      <c r="B62" s="68"/>
      <c r="C62" s="69"/>
      <c r="D62" s="62"/>
      <c r="E62" s="70"/>
      <c r="F62" s="54"/>
      <c r="G62" s="61"/>
      <c r="H62" s="71"/>
      <c r="I62" s="39"/>
      <c r="J62" s="48"/>
      <c r="K62" s="42"/>
      <c r="M62" s="64"/>
    </row>
    <row r="63" spans="1:13" s="27" customFormat="1" ht="15.75" hidden="1" customHeight="1" x14ac:dyDescent="0.25">
      <c r="A63" s="58"/>
      <c r="B63" s="68"/>
      <c r="C63" s="69"/>
      <c r="D63" s="62"/>
      <c r="E63" s="70"/>
      <c r="F63" s="54"/>
      <c r="G63" s="61"/>
      <c r="H63" s="71"/>
      <c r="I63" s="39"/>
      <c r="J63" s="48"/>
      <c r="K63" s="42"/>
      <c r="M63" s="64"/>
    </row>
    <row r="64" spans="1:13" s="27" customFormat="1" ht="15.75" hidden="1" customHeight="1" x14ac:dyDescent="0.25">
      <c r="A64" s="58"/>
      <c r="B64" s="68"/>
      <c r="C64" s="69"/>
      <c r="D64" s="62"/>
      <c r="E64" s="70"/>
      <c r="F64" s="54"/>
      <c r="G64" s="61"/>
      <c r="H64" s="71"/>
      <c r="I64" s="39"/>
      <c r="J64" s="48"/>
      <c r="K64" s="42"/>
      <c r="M64" s="64"/>
    </row>
    <row r="65" spans="1:13" s="27" customFormat="1" ht="15.75" hidden="1" customHeight="1" x14ac:dyDescent="0.25">
      <c r="A65" s="58"/>
      <c r="B65" s="68"/>
      <c r="C65" s="69"/>
      <c r="D65" s="62"/>
      <c r="E65" s="70"/>
      <c r="F65" s="54"/>
      <c r="G65" s="61"/>
      <c r="H65" s="71"/>
      <c r="I65" s="39"/>
      <c r="J65" s="48"/>
      <c r="K65" s="42"/>
      <c r="M65" s="64"/>
    </row>
    <row r="66" spans="1:13" s="27" customFormat="1" ht="15.75" hidden="1" customHeight="1" x14ac:dyDescent="0.25">
      <c r="A66" s="58"/>
      <c r="B66" s="68"/>
      <c r="C66" s="69"/>
      <c r="D66" s="62"/>
      <c r="E66" s="70"/>
      <c r="F66" s="54"/>
      <c r="G66" s="61"/>
      <c r="H66" s="71"/>
      <c r="I66" s="39"/>
      <c r="J66" s="48"/>
      <c r="K66" s="42"/>
      <c r="M66" s="64"/>
    </row>
    <row r="67" spans="1:13" s="27" customFormat="1" ht="15.75" hidden="1" customHeight="1" x14ac:dyDescent="0.25">
      <c r="A67" s="58"/>
      <c r="B67" s="68"/>
      <c r="C67" s="69"/>
      <c r="D67" s="62"/>
      <c r="E67" s="70"/>
      <c r="F67" s="54"/>
      <c r="G67" s="61"/>
      <c r="H67" s="71"/>
      <c r="I67" s="39"/>
      <c r="J67" s="48"/>
      <c r="K67" s="42"/>
      <c r="M67" s="64"/>
    </row>
    <row r="68" spans="1:13" s="27" customFormat="1" ht="15.75" hidden="1" customHeight="1" x14ac:dyDescent="0.25">
      <c r="A68" s="58"/>
      <c r="B68" s="68"/>
      <c r="C68" s="69"/>
      <c r="D68" s="62"/>
      <c r="E68" s="70"/>
      <c r="F68" s="54"/>
      <c r="G68" s="61"/>
      <c r="H68" s="71"/>
      <c r="I68" s="39"/>
      <c r="J68" s="48"/>
      <c r="K68" s="42"/>
      <c r="M68" s="64"/>
    </row>
    <row r="69" spans="1:13" s="27" customFormat="1" ht="15.75" hidden="1" customHeight="1" x14ac:dyDescent="0.25">
      <c r="A69" s="58"/>
      <c r="B69" s="84"/>
      <c r="C69" s="69"/>
      <c r="D69" s="62"/>
      <c r="E69" s="70"/>
      <c r="F69" s="54"/>
      <c r="G69" s="61"/>
      <c r="H69" s="71"/>
      <c r="I69" s="39"/>
      <c r="J69" s="48"/>
      <c r="K69" s="42"/>
    </row>
    <row r="70" spans="1:13" s="27" customFormat="1" ht="15.75" hidden="1" customHeight="1" x14ac:dyDescent="0.25">
      <c r="A70" s="58"/>
      <c r="B70" s="84"/>
      <c r="C70" s="69"/>
      <c r="D70" s="85"/>
      <c r="E70" s="70"/>
      <c r="F70" s="54"/>
      <c r="G70" s="61"/>
      <c r="H70" s="71"/>
      <c r="I70" s="39"/>
      <c r="J70" s="48"/>
      <c r="K70" s="42"/>
    </row>
    <row r="71" spans="1:13" s="27" customFormat="1" ht="15.75" customHeight="1" x14ac:dyDescent="0.2">
      <c r="A71" s="26"/>
      <c r="B71" s="86"/>
      <c r="C71" s="26"/>
      <c r="D71" s="87" t="s">
        <v>53</v>
      </c>
      <c r="E71" s="88">
        <f>SUM(E36:E70)</f>
        <v>1236868.03</v>
      </c>
      <c r="F71" s="89"/>
      <c r="G71" s="86"/>
      <c r="H71" s="90"/>
      <c r="I71" s="39"/>
      <c r="J71" s="48"/>
      <c r="K71" s="42"/>
      <c r="M71" s="64"/>
    </row>
    <row r="72" spans="1:13" s="27" customFormat="1" ht="15.75" customHeight="1" x14ac:dyDescent="0.2">
      <c r="A72" s="91"/>
      <c r="B72" s="91"/>
      <c r="C72" s="92"/>
      <c r="D72" s="93" t="s">
        <v>84</v>
      </c>
      <c r="E72" s="94">
        <f>+E33+E71</f>
        <v>2293913.7599999998</v>
      </c>
      <c r="F72" s="95"/>
      <c r="G72" s="96"/>
      <c r="H72" s="97"/>
      <c r="I72" s="39"/>
      <c r="J72" s="48"/>
      <c r="K72" s="42"/>
    </row>
    <row r="73" spans="1:13" s="27" customFormat="1" ht="42.75" customHeight="1" x14ac:dyDescent="0.25">
      <c r="A73" s="98"/>
      <c r="B73" s="42" t="s">
        <v>85</v>
      </c>
      <c r="C73" s="99" t="s">
        <v>86</v>
      </c>
      <c r="E73" s="100" t="s">
        <v>87</v>
      </c>
      <c r="G73" s="101"/>
      <c r="H73" s="102"/>
      <c r="I73" s="39"/>
      <c r="J73" s="48"/>
      <c r="K73" s="42"/>
    </row>
    <row r="74" spans="1:13" s="27" customFormat="1" ht="18.75" customHeight="1" x14ac:dyDescent="0.25">
      <c r="A74" s="103"/>
      <c r="B74" s="104"/>
      <c r="C74" s="105" t="s">
        <v>88</v>
      </c>
      <c r="E74" s="105" t="s">
        <v>89</v>
      </c>
      <c r="G74" s="105" t="s">
        <v>90</v>
      </c>
      <c r="H74" s="106"/>
      <c r="I74" s="39"/>
      <c r="J74" s="48"/>
      <c r="K74" s="42"/>
    </row>
    <row r="75" spans="1:13" s="27" customFormat="1" ht="15.75" customHeight="1" x14ac:dyDescent="0.25">
      <c r="A75" s="103"/>
      <c r="B75" s="3"/>
      <c r="C75" s="6"/>
      <c r="D75" s="6"/>
      <c r="E75" s="6"/>
      <c r="F75" s="6"/>
      <c r="G75" s="6"/>
      <c r="H75" s="104"/>
      <c r="I75" s="39"/>
      <c r="J75" s="48"/>
      <c r="K75" s="42"/>
    </row>
    <row r="76" spans="1:13" s="27" customFormat="1" ht="15.75" customHeight="1" x14ac:dyDescent="0.25">
      <c r="A76" s="103"/>
      <c r="B76" s="6"/>
      <c r="C76" s="6"/>
      <c r="D76" s="6"/>
      <c r="E76" s="6"/>
      <c r="F76" s="6"/>
      <c r="G76" s="6"/>
      <c r="H76" s="6"/>
      <c r="I76" s="39"/>
      <c r="J76" s="48"/>
      <c r="K76" s="42"/>
    </row>
    <row r="77" spans="1:13" s="27" customFormat="1" ht="15.75" customHeight="1" x14ac:dyDescent="0.25">
      <c r="A77" s="107"/>
      <c r="B77" s="6"/>
      <c r="C77" s="6"/>
      <c r="D77" s="6"/>
      <c r="E77" s="6"/>
      <c r="F77" s="6"/>
      <c r="G77" s="6"/>
      <c r="H77" s="6"/>
      <c r="I77" s="39"/>
      <c r="J77" s="48"/>
      <c r="K77" s="42"/>
    </row>
    <row r="78" spans="1:13" s="27" customFormat="1" ht="15.75" customHeight="1" x14ac:dyDescent="0.25">
      <c r="A78" s="13"/>
      <c r="B78" s="6"/>
      <c r="C78" s="6"/>
      <c r="D78" s="6"/>
      <c r="E78" s="6"/>
      <c r="F78" s="6"/>
      <c r="G78" s="6"/>
      <c r="H78" s="6"/>
      <c r="I78" s="39"/>
      <c r="J78" s="48"/>
      <c r="K78" s="42"/>
    </row>
    <row r="79" spans="1:13" s="27" customFormat="1" ht="15.75" customHeight="1" x14ac:dyDescent="0.25">
      <c r="A79" s="108" t="s">
        <v>85</v>
      </c>
      <c r="B79" s="6"/>
      <c r="C79" s="6"/>
      <c r="D79" s="6"/>
      <c r="E79" s="6"/>
      <c r="F79" s="6"/>
      <c r="G79" s="6"/>
      <c r="H79" s="6"/>
      <c r="I79" s="39"/>
      <c r="J79" s="48"/>
      <c r="K79" s="42"/>
    </row>
    <row r="80" spans="1:13" s="27" customFormat="1" hidden="1" x14ac:dyDescent="0.25">
      <c r="A80" s="109"/>
      <c r="B80" s="6"/>
      <c r="C80" s="6"/>
      <c r="D80" s="6"/>
      <c r="E80" s="6"/>
      <c r="F80" s="6"/>
      <c r="G80" s="6"/>
      <c r="H80" s="6"/>
      <c r="I80" s="110"/>
      <c r="J80" s="42"/>
      <c r="K80" s="42"/>
    </row>
    <row r="81" spans="1:16" s="27" customFormat="1" x14ac:dyDescent="0.25">
      <c r="A81" s="104"/>
      <c r="B81" s="6"/>
      <c r="C81" s="6"/>
      <c r="D81" s="6"/>
      <c r="E81" s="6"/>
      <c r="F81" s="6"/>
      <c r="G81" s="6"/>
      <c r="H81" s="6"/>
      <c r="I81" s="111"/>
      <c r="J81" s="42"/>
      <c r="K81" s="42"/>
      <c r="L81"/>
      <c r="M81"/>
      <c r="N81"/>
      <c r="O81"/>
      <c r="P81"/>
    </row>
    <row r="82" spans="1:16" s="27" customFormat="1" x14ac:dyDescent="0.25">
      <c r="A82" s="112"/>
      <c r="B82" s="6"/>
      <c r="C82" s="6"/>
      <c r="D82" s="6"/>
      <c r="E82" s="6"/>
      <c r="F82" s="6"/>
      <c r="G82" s="6"/>
      <c r="H82" s="6"/>
      <c r="I82" s="111"/>
      <c r="J82" s="42"/>
      <c r="K82" s="42"/>
      <c r="L82"/>
      <c r="M82"/>
      <c r="N82"/>
      <c r="O82"/>
      <c r="P82"/>
    </row>
    <row r="83" spans="1:16" s="27" customFormat="1" x14ac:dyDescent="0.25">
      <c r="A83" s="112"/>
      <c r="B83" s="6"/>
      <c r="C83" s="6"/>
      <c r="D83" s="6"/>
      <c r="E83" s="6"/>
      <c r="F83" s="6"/>
      <c r="G83" s="6"/>
      <c r="H83" s="6"/>
      <c r="I83" s="111"/>
      <c r="J83" s="42"/>
      <c r="K83" s="42"/>
      <c r="L83"/>
      <c r="M83"/>
      <c r="N83"/>
      <c r="O83"/>
      <c r="P83"/>
    </row>
    <row r="84" spans="1:16" s="27" customFormat="1" x14ac:dyDescent="0.25">
      <c r="A84" s="112"/>
      <c r="B84"/>
      <c r="C84"/>
      <c r="D84"/>
      <c r="E84"/>
      <c r="F84"/>
      <c r="G84"/>
      <c r="H84" s="6"/>
      <c r="I84" s="111"/>
      <c r="J84" s="42"/>
      <c r="K84" s="42"/>
      <c r="L84"/>
      <c r="M84"/>
      <c r="N84"/>
      <c r="O84"/>
      <c r="P84"/>
    </row>
    <row r="85" spans="1:16" s="27" customFormat="1" x14ac:dyDescent="0.25">
      <c r="A85" s="112"/>
      <c r="B85"/>
      <c r="C85"/>
      <c r="D85"/>
      <c r="E85"/>
      <c r="F85"/>
      <c r="G85"/>
      <c r="H85"/>
      <c r="I85" s="111"/>
      <c r="J85" s="42"/>
      <c r="K85" s="42"/>
      <c r="L85"/>
      <c r="M85"/>
      <c r="N85"/>
      <c r="O85"/>
      <c r="P85"/>
    </row>
    <row r="86" spans="1:16" x14ac:dyDescent="0.25">
      <c r="A86" s="112"/>
    </row>
    <row r="87" spans="1:16" x14ac:dyDescent="0.25">
      <c r="A87" s="112"/>
    </row>
    <row r="88" spans="1:16" ht="1.5" customHeight="1" x14ac:dyDescent="0.25">
      <c r="A88" s="112"/>
      <c r="L88" s="27"/>
      <c r="M88" s="27"/>
      <c r="N88" s="27"/>
      <c r="O88" s="27"/>
      <c r="P88" s="27"/>
    </row>
    <row r="89" spans="1:16" hidden="1" x14ac:dyDescent="0.25">
      <c r="A89" s="112"/>
      <c r="L89" s="27"/>
      <c r="M89" s="27"/>
      <c r="N89" s="27"/>
      <c r="O89" s="27"/>
      <c r="P89" s="27"/>
    </row>
    <row r="90" spans="1:16" hidden="1" x14ac:dyDescent="0.25">
      <c r="A90" s="112"/>
      <c r="L90" s="27"/>
      <c r="M90" s="27"/>
      <c r="N90" s="27"/>
      <c r="O90" s="27"/>
      <c r="P90" s="27"/>
    </row>
    <row r="91" spans="1:16" hidden="1" x14ac:dyDescent="0.25">
      <c r="L91" s="13"/>
      <c r="M91" s="13"/>
      <c r="N91" s="13"/>
      <c r="O91" s="13"/>
      <c r="P91" s="13"/>
    </row>
    <row r="92" spans="1:16" hidden="1" x14ac:dyDescent="0.25">
      <c r="L92" s="113"/>
      <c r="M92" s="113"/>
      <c r="N92" s="113"/>
      <c r="O92" s="113"/>
      <c r="P92" s="113"/>
    </row>
    <row r="93" spans="1:16" s="27" customFormat="1" ht="15.75" hidden="1" customHeight="1" x14ac:dyDescent="0.25">
      <c r="A93" s="103"/>
      <c r="B93"/>
      <c r="C93"/>
      <c r="D93"/>
      <c r="E93"/>
      <c r="F93"/>
      <c r="G93"/>
      <c r="H93"/>
      <c r="I93" s="39"/>
      <c r="J93" s="48"/>
      <c r="K93" s="42"/>
      <c r="L93"/>
      <c r="M93"/>
      <c r="N93"/>
      <c r="O93"/>
      <c r="P93"/>
    </row>
    <row r="94" spans="1:16" s="27" customFormat="1" ht="15.75" customHeight="1" x14ac:dyDescent="0.25">
      <c r="A94" s="103"/>
      <c r="B94"/>
      <c r="C94"/>
      <c r="D94"/>
      <c r="E94"/>
      <c r="F94"/>
      <c r="G94"/>
      <c r="H94"/>
      <c r="I94" s="39"/>
      <c r="J94" s="48"/>
      <c r="K94" s="42"/>
      <c r="L94"/>
      <c r="M94"/>
      <c r="N94"/>
      <c r="O94"/>
      <c r="P94"/>
    </row>
    <row r="95" spans="1:16" s="27" customFormat="1" ht="15.75" customHeight="1" x14ac:dyDescent="0.25">
      <c r="A95" s="103"/>
      <c r="B95"/>
      <c r="C95"/>
      <c r="D95"/>
      <c r="E95"/>
      <c r="F95"/>
      <c r="G95"/>
      <c r="H95"/>
      <c r="I95" s="39"/>
      <c r="J95" s="48"/>
      <c r="K95" s="42"/>
      <c r="L95"/>
      <c r="M95"/>
      <c r="N95"/>
      <c r="O95"/>
      <c r="P95"/>
    </row>
    <row r="96" spans="1:16" s="13" customFormat="1" x14ac:dyDescent="0.25">
      <c r="A96" s="103"/>
      <c r="B96"/>
      <c r="C96"/>
      <c r="D96"/>
      <c r="E96"/>
      <c r="F96"/>
      <c r="G96"/>
      <c r="H96"/>
      <c r="L96"/>
      <c r="M96"/>
      <c r="N96"/>
      <c r="O96"/>
      <c r="P96"/>
    </row>
    <row r="97" spans="1:16" s="113" customFormat="1" ht="15.75" thickBot="1" x14ac:dyDescent="0.3">
      <c r="A97" s="103"/>
      <c r="B97"/>
      <c r="C97"/>
      <c r="D97"/>
      <c r="E97"/>
      <c r="F97"/>
      <c r="G97"/>
      <c r="H97"/>
      <c r="I97" s="114"/>
      <c r="L97"/>
      <c r="M97"/>
      <c r="N97"/>
      <c r="O97"/>
      <c r="P97"/>
    </row>
    <row r="98" spans="1:16" ht="50.25" customHeight="1" thickBot="1" x14ac:dyDescent="0.3">
      <c r="I98" s="115"/>
      <c r="J98" s="67"/>
    </row>
    <row r="99" spans="1:16" ht="11.25" customHeight="1" x14ac:dyDescent="0.25">
      <c r="I99" s="6"/>
    </row>
    <row r="100" spans="1:16" x14ac:dyDescent="0.25">
      <c r="A100" s="103">
        <f>25000+2462+4000+4000+6000</f>
        <v>41462</v>
      </c>
      <c r="B100">
        <f>+A100+A101</f>
        <v>41849.19</v>
      </c>
      <c r="I100" s="105"/>
    </row>
    <row r="101" spans="1:16" x14ac:dyDescent="0.25">
      <c r="A101" s="103">
        <f>3.69+37.5+3+3+3+3+3+3+3+175+150</f>
        <v>387.19</v>
      </c>
      <c r="I101" s="6"/>
    </row>
    <row r="102" spans="1:16" x14ac:dyDescent="0.25">
      <c r="A102" s="103">
        <f>+A101+A100</f>
        <v>41849.19</v>
      </c>
      <c r="I102" s="6"/>
    </row>
    <row r="103" spans="1:16" x14ac:dyDescent="0.25">
      <c r="I103" s="6"/>
    </row>
    <row r="104" spans="1:16" x14ac:dyDescent="0.25">
      <c r="I104" s="6"/>
    </row>
    <row r="105" spans="1:16" x14ac:dyDescent="0.25">
      <c r="I105" s="6"/>
    </row>
    <row r="106" spans="1:16" x14ac:dyDescent="0.25">
      <c r="I106" s="6"/>
    </row>
    <row r="107" spans="1:16" x14ac:dyDescent="0.25">
      <c r="I107" s="6"/>
    </row>
    <row r="108" spans="1:16" x14ac:dyDescent="0.25">
      <c r="I108" s="6"/>
    </row>
    <row r="109" spans="1:16" x14ac:dyDescent="0.25">
      <c r="I109" s="6"/>
    </row>
  </sheetData>
  <mergeCells count="5">
    <mergeCell ref="A1:I1"/>
    <mergeCell ref="A2:I2"/>
    <mergeCell ref="A3:I3"/>
    <mergeCell ref="G4:I4"/>
    <mergeCell ref="A6:D6"/>
  </mergeCells>
  <printOptions horizontalCentered="1"/>
  <pageMargins left="0.23622047244094491" right="0.23622047244094491" top="0.35433070866141736" bottom="0.39370078740157483" header="0.31496062992125984" footer="0.31496062992125984"/>
  <pageSetup scale="83" fitToHeight="0" orientation="landscape" r:id="rId1"/>
  <headerFooter alignWithMargins="0"/>
  <rowBreaks count="1" manualBreakCount="1">
    <brk id="78" max="7" man="1"/>
  </rowBreaks>
  <colBreaks count="1" manualBreakCount="1">
    <brk id="8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Enero 2026</vt:lpstr>
      <vt:lpstr>'Enero 2026'!Área_de_impresión</vt:lpstr>
      <vt:lpstr>'Enero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dcterms:created xsi:type="dcterms:W3CDTF">2026-04-15T16:31:52Z</dcterms:created>
  <dcterms:modified xsi:type="dcterms:W3CDTF">2026-04-15T16:32:27Z</dcterms:modified>
</cp:coreProperties>
</file>