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"/>
    </mc:Choice>
  </mc:AlternateContent>
  <bookViews>
    <workbookView xWindow="0" yWindow="0" windowWidth="28800" windowHeight="11595" activeTab="1"/>
  </bookViews>
  <sheets>
    <sheet name="Nom. Temporal, Junio 2025" sheetId="3" r:id="rId1"/>
    <sheet name="Nom. Temporal, Junio 2025 (2)" sheetId="5" r:id="rId2"/>
  </sheets>
  <definedNames>
    <definedName name="_xlnm._FilterDatabase" localSheetId="0" hidden="1">'Nom. Temporal, Junio 2025'!#REF!</definedName>
    <definedName name="_xlnm._FilterDatabase" localSheetId="1" hidden="1">'Nom. Temporal, Junio 2025 (2)'!#REF!</definedName>
    <definedName name="_xlnm.Print_Area" localSheetId="0">'Nom. Temporal, Junio 2025'!$B$2:$R$34</definedName>
    <definedName name="_xlnm.Print_Area" localSheetId="1">'Nom. Temporal, Junio 2025 (2)'!$B$2:$R$30</definedName>
    <definedName name="DATOS" localSheetId="0">#REF!</definedName>
    <definedName name="DATOS" localSheetId="1">#REF!</definedName>
    <definedName name="DATOS">#REF!</definedName>
    <definedName name="DATOSS" localSheetId="0">#REF!</definedName>
    <definedName name="DATOSS" localSheetId="1">#REF!</definedName>
    <definedName name="DATOSS">#REF!</definedName>
    <definedName name="_xlnm.Print_Titles" localSheetId="0">'Nom. Temporal, Junio 2025'!$1:$16</definedName>
    <definedName name="_xlnm.Print_Titles" localSheetId="1">'Nom. Temporal, Junio 2025 (2)'!$1:$16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5" l="1"/>
  <c r="I24" i="5"/>
  <c r="H24" i="5"/>
  <c r="N23" i="5"/>
  <c r="M23" i="5"/>
  <c r="K23" i="5"/>
  <c r="J23" i="5"/>
  <c r="N22" i="5"/>
  <c r="M22" i="5"/>
  <c r="K22" i="5"/>
  <c r="J22" i="5"/>
  <c r="N21" i="5"/>
  <c r="M21" i="5"/>
  <c r="K21" i="5"/>
  <c r="J21" i="5"/>
  <c r="N20" i="5"/>
  <c r="M20" i="5"/>
  <c r="Q20" i="5" s="1"/>
  <c r="R20" i="5" s="1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O18" i="5" l="1"/>
  <c r="L24" i="5"/>
  <c r="O19" i="5"/>
  <c r="N24" i="5"/>
  <c r="M24" i="5"/>
  <c r="O20" i="5"/>
  <c r="O21" i="5"/>
  <c r="Q21" i="5"/>
  <c r="R21" i="5" s="1"/>
  <c r="Q19" i="5"/>
  <c r="R19" i="5" s="1"/>
  <c r="Q22" i="5"/>
  <c r="R22" i="5" s="1"/>
  <c r="O23" i="5"/>
  <c r="Q23" i="5"/>
  <c r="R23" i="5" s="1"/>
  <c r="O22" i="5"/>
  <c r="J24" i="5"/>
  <c r="K24" i="5"/>
  <c r="Q18" i="5"/>
  <c r="Q22" i="3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O24" i="5" l="1"/>
  <c r="Q24" i="5"/>
  <c r="R18" i="5"/>
  <c r="R24" i="5" s="1"/>
  <c r="Q21" i="3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<sst xmlns="http://schemas.openxmlformats.org/spreadsheetml/2006/main" count="118" uniqueCount="51">
  <si>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</si>
  <si>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</si>
  <si>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</si>
  <si>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</si>
  <si>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</si>
  <si>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</si>
  <si>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</si>
  <si>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</si>
  <si>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</si>
  <si>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</si>
  <si>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</si>
  <si>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</si>
  <si>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</si>
  <si>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</si>
  <si>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</si>
  <si>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</si>
  <si>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</si>
  <si>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</si>
  <si>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</si>
  <si>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</si>
  <si>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</si>
  <si>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</si>
  <si>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</si>
  <si>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</si>
  <si>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</si>
  <si>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</si>
  <si>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</si>
  <si>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</si>
  <si>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</si>
  <si>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</si>
  <si>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</si>
  <si>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</si>
  <si>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</si>
  <si>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</si>
  <si>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</si>
  <si>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</si>
  <si>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</si>
  <si>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</si>
  <si>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</si>
  <si>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</si>
  <si>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</si>
  <si>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</si>
  <si>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</si>
  <si>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</si>
  <si>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</si>
  <si>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</si>
  <si>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</si>
  <si>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</si>
  <si>
    <t>Nómina Personal Temporal, Agosto 2025.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</si>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</sst>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42" fillId="2" borderId="0" xfId="1" applyFont="1" applyFill="1" applyAlignment="1">
      <alignment horizontal="center"/>
    </xf>
    <xf numFmtId="0" fontId="44" fillId="2" borderId="0" xfId="1" quotePrefix="1" applyFont="1" applyFill="1" applyAlignment="1">
      <alignment horizontal="center"/>
    </xf>
    <xf numFmtId="0" fontId="44" fillId="2" borderId="0" xfId="1" applyFont="1" applyFill="1" applyAlignment="1">
      <alignment horizontal="center"/>
    </xf>
    <xf numFmtId="0" fontId="40" fillId="0" borderId="1" xfId="0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right" vertical="center"/>
    </xf>
    <xf numFmtId="4" fontId="40" fillId="2" borderId="1" xfId="0" applyNumberFormat="1" applyFont="1" applyFill="1" applyBorder="1" applyAlignment="1">
      <alignment horizontal="right" vertical="center"/>
    </xf>
    <xf numFmtId="43" fontId="45" fillId="34" borderId="13" xfId="45" applyFont="1" applyFill="1" applyBorder="1" applyAlignment="1">
      <alignment horizontal="right" vertical="center"/>
    </xf>
    <xf numFmtId="0" fontId="47" fillId="2" borderId="0" xfId="0" applyFont="1" applyFill="1" applyAlignment="1">
      <alignment horizontal="center"/>
    </xf>
    <xf numFmtId="0" fontId="48" fillId="0" borderId="0" xfId="0" applyFont="1" applyAlignment="1"/>
    <xf numFmtId="0" fontId="46" fillId="2" borderId="0" xfId="0" applyFont="1" applyFill="1" applyAlignment="1">
      <alignment horizontal="center" vertical="top"/>
    </xf>
    <xf numFmtId="0" fontId="46" fillId="0" borderId="0" xfId="0" applyFont="1" applyAlignment="1">
      <alignment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1</xdr:row>
      <xdr:rowOff>175533</xdr:rowOff>
    </xdr:from>
    <xdr:to>
      <xdr:col>8</xdr:col>
      <xdr:colOff>816427</xdr:colOff>
      <xdr:row>8</xdr:row>
      <xdr:rowOff>354434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420462"/>
          <a:ext cx="1861457" cy="189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Normal="100" zoomScaleSheetLayoutView="10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2:18" s="8" customFormat="1" ht="20.100000000000001" customHeight="1" x14ac:dyDescent="0.2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2:18" s="8" customFormat="1" ht="20.100000000000001" customHeight="1" x14ac:dyDescent="0.25"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2:18" s="8" customFormat="1" ht="20.100000000000001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2:18" s="8" customFormat="1" ht="20.100000000000001" customHeight="1" x14ac:dyDescent="0.35">
      <c r="B10" s="65" t="s">
        <v>44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7" t="s">
        <v>33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2:18" s="8" customFormat="1" ht="5.25" customHeight="1" x14ac:dyDescent="0.25">
      <c r="B13" s="60"/>
      <c r="C13" s="60"/>
      <c r="D13" s="60"/>
      <c r="E13" s="61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2:18" s="1" customFormat="1" ht="20.100000000000001" customHeight="1" x14ac:dyDescent="0.2">
      <c r="B14" s="47" t="s">
        <v>7</v>
      </c>
      <c r="C14" s="47" t="s">
        <v>10</v>
      </c>
      <c r="D14" s="53" t="s">
        <v>21</v>
      </c>
      <c r="E14" s="20"/>
      <c r="F14" s="55" t="s">
        <v>1</v>
      </c>
      <c r="G14" s="49" t="s">
        <v>17</v>
      </c>
      <c r="H14" s="58" t="s">
        <v>26</v>
      </c>
      <c r="I14" s="47" t="s">
        <v>13</v>
      </c>
      <c r="J14" s="49" t="s">
        <v>15</v>
      </c>
      <c r="K14" s="49"/>
      <c r="L14" s="49"/>
      <c r="M14" s="49"/>
      <c r="N14" s="49"/>
      <c r="O14" s="49"/>
      <c r="P14" s="19"/>
      <c r="Q14" s="19" t="s">
        <v>0</v>
      </c>
      <c r="R14" s="47" t="s">
        <v>14</v>
      </c>
    </row>
    <row r="15" spans="2:18" s="1" customFormat="1" ht="20.100000000000001" customHeight="1" x14ac:dyDescent="0.2">
      <c r="B15" s="47"/>
      <c r="C15" s="47"/>
      <c r="D15" s="53"/>
      <c r="E15" s="17" t="s">
        <v>24</v>
      </c>
      <c r="F15" s="55"/>
      <c r="G15" s="49"/>
      <c r="H15" s="58"/>
      <c r="I15" s="47"/>
      <c r="J15" s="50" t="s">
        <v>2</v>
      </c>
      <c r="K15" s="50"/>
      <c r="L15" s="50" t="s">
        <v>11</v>
      </c>
      <c r="M15" s="52" t="s">
        <v>9</v>
      </c>
      <c r="N15" s="52"/>
      <c r="O15" s="50" t="s">
        <v>8</v>
      </c>
      <c r="P15" s="21" t="s">
        <v>25</v>
      </c>
      <c r="Q15" s="50" t="s">
        <v>12</v>
      </c>
      <c r="R15" s="47"/>
    </row>
    <row r="16" spans="2:18" s="1" customFormat="1" ht="20.100000000000001" customHeight="1" x14ac:dyDescent="0.2">
      <c r="B16" s="48"/>
      <c r="C16" s="48"/>
      <c r="D16" s="54"/>
      <c r="E16" s="16"/>
      <c r="F16" s="56"/>
      <c r="G16" s="57"/>
      <c r="H16" s="59"/>
      <c r="I16" s="48"/>
      <c r="J16" s="12" t="s">
        <v>3</v>
      </c>
      <c r="K16" s="12" t="s">
        <v>4</v>
      </c>
      <c r="L16" s="51"/>
      <c r="M16" s="12" t="s">
        <v>5</v>
      </c>
      <c r="N16" s="12" t="s">
        <v>6</v>
      </c>
      <c r="O16" s="51"/>
      <c r="P16" s="22" t="s">
        <v>20</v>
      </c>
      <c r="Q16" s="51"/>
      <c r="R16" s="4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45" t="s">
        <v>16</v>
      </c>
      <c r="C24" s="45"/>
      <c r="D24" s="45"/>
      <c r="E24" s="45"/>
      <c r="F24" s="45"/>
      <c r="G24" s="46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21" zoomScale="70" zoomScaleNormal="100" zoomScaleSheetLayoutView="70" workbookViewId="0">
      <selection activeCell="B30" sqref="B30:R3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2:18" s="8" customFormat="1" ht="20.100000000000001" customHeight="1" x14ac:dyDescent="0.2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2:18" s="8" customFormat="1" ht="20.100000000000001" customHeight="1" x14ac:dyDescent="0.25"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2:18" s="8" customFormat="1" ht="34.5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2:18" s="8" customFormat="1" ht="50.25" customHeight="1" x14ac:dyDescent="0.75">
      <c r="B10" s="69" t="s">
        <v>48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68" t="s">
        <v>49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2:18" s="8" customFormat="1" ht="5.25" customHeight="1" x14ac:dyDescent="0.25">
      <c r="B13" s="60"/>
      <c r="C13" s="60"/>
      <c r="D13" s="60"/>
      <c r="E13" s="61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2:18" s="1" customFormat="1" ht="20.100000000000001" customHeight="1" x14ac:dyDescent="0.2">
      <c r="B14" s="47" t="s">
        <v>7</v>
      </c>
      <c r="C14" s="47" t="s">
        <v>10</v>
      </c>
      <c r="D14" s="53" t="s">
        <v>21</v>
      </c>
      <c r="E14" s="41"/>
      <c r="F14" s="55" t="s">
        <v>1</v>
      </c>
      <c r="G14" s="49" t="s">
        <v>17</v>
      </c>
      <c r="H14" s="58" t="s">
        <v>26</v>
      </c>
      <c r="I14" s="47" t="s">
        <v>13</v>
      </c>
      <c r="J14" s="49" t="s">
        <v>15</v>
      </c>
      <c r="K14" s="49"/>
      <c r="L14" s="49"/>
      <c r="M14" s="49"/>
      <c r="N14" s="49"/>
      <c r="O14" s="49"/>
      <c r="P14" s="42"/>
      <c r="Q14" s="42" t="s">
        <v>0</v>
      </c>
      <c r="R14" s="47" t="s">
        <v>14</v>
      </c>
    </row>
    <row r="15" spans="2:18" s="1" customFormat="1" ht="20.100000000000001" customHeight="1" x14ac:dyDescent="0.2">
      <c r="B15" s="47"/>
      <c r="C15" s="47"/>
      <c r="D15" s="53"/>
      <c r="E15" s="17" t="s">
        <v>24</v>
      </c>
      <c r="F15" s="55"/>
      <c r="G15" s="49"/>
      <c r="H15" s="58"/>
      <c r="I15" s="47"/>
      <c r="J15" s="50" t="s">
        <v>2</v>
      </c>
      <c r="K15" s="50"/>
      <c r="L15" s="50" t="s">
        <v>11</v>
      </c>
      <c r="M15" s="52" t="s">
        <v>9</v>
      </c>
      <c r="N15" s="52"/>
      <c r="O15" s="50" t="s">
        <v>8</v>
      </c>
      <c r="P15" s="43" t="s">
        <v>25</v>
      </c>
      <c r="Q15" s="50" t="s">
        <v>12</v>
      </c>
      <c r="R15" s="47"/>
    </row>
    <row r="16" spans="2:18" s="1" customFormat="1" ht="20.100000000000001" customHeight="1" x14ac:dyDescent="0.2">
      <c r="B16" s="48"/>
      <c r="C16" s="48"/>
      <c r="D16" s="54"/>
      <c r="E16" s="16"/>
      <c r="F16" s="56"/>
      <c r="G16" s="57"/>
      <c r="H16" s="59"/>
      <c r="I16" s="48"/>
      <c r="J16" s="12" t="s">
        <v>3</v>
      </c>
      <c r="K16" s="12" t="s">
        <v>4</v>
      </c>
      <c r="L16" s="51"/>
      <c r="M16" s="12" t="s">
        <v>5</v>
      </c>
      <c r="N16" s="12" t="s">
        <v>6</v>
      </c>
      <c r="O16" s="51"/>
      <c r="P16" s="44" t="s">
        <v>20</v>
      </c>
      <c r="Q16" s="51"/>
      <c r="R16" s="4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71" t="s">
        <v>27</v>
      </c>
      <c r="E18" s="71" t="s">
        <v>39</v>
      </c>
      <c r="F18" s="36" t="s">
        <v>32</v>
      </c>
      <c r="G18" s="36" t="s">
        <v>18</v>
      </c>
      <c r="H18" s="72">
        <v>100000</v>
      </c>
      <c r="I18" s="73">
        <v>8577.06</v>
      </c>
      <c r="J18" s="72">
        <f>H18*2.87%</f>
        <v>2870</v>
      </c>
      <c r="K18" s="72">
        <f>H18*7.1%</f>
        <v>7100</v>
      </c>
      <c r="L18" s="72">
        <f>H18*1.15%</f>
        <v>1150</v>
      </c>
      <c r="M18" s="72">
        <f>H18*3.04%</f>
        <v>3040</v>
      </c>
      <c r="N18" s="72">
        <f>H18*7.09%</f>
        <v>7090</v>
      </c>
      <c r="O18" s="72">
        <f>J18+K18+L18+M18+N18</f>
        <v>21250</v>
      </c>
      <c r="P18" s="72">
        <v>25</v>
      </c>
      <c r="Q18" s="72">
        <f>I18+J18+M18+P18</f>
        <v>14512.06</v>
      </c>
      <c r="R18" s="72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71" t="s">
        <v>28</v>
      </c>
      <c r="E19" s="71" t="s">
        <v>23</v>
      </c>
      <c r="F19" s="36" t="s">
        <v>32</v>
      </c>
      <c r="G19" s="36" t="s">
        <v>18</v>
      </c>
      <c r="H19" s="72">
        <v>100000</v>
      </c>
      <c r="I19" s="73">
        <v>8577.06</v>
      </c>
      <c r="J19" s="72">
        <f t="shared" ref="J19:J23" si="0">H19*2.87%</f>
        <v>2870</v>
      </c>
      <c r="K19" s="72">
        <f t="shared" ref="K19:K23" si="1">H19*7.1%</f>
        <v>7100</v>
      </c>
      <c r="L19" s="72">
        <f>H19*1.15%</f>
        <v>1150</v>
      </c>
      <c r="M19" s="72">
        <f t="shared" ref="M19:M23" si="2">H19*3.04%</f>
        <v>3040</v>
      </c>
      <c r="N19" s="72">
        <f t="shared" ref="N19:N23" si="3">H19*7.09%</f>
        <v>7090</v>
      </c>
      <c r="O19" s="72">
        <f t="shared" ref="O19:O23" si="4">J19+K19+L19+M19+N19</f>
        <v>21250</v>
      </c>
      <c r="P19" s="72">
        <v>25</v>
      </c>
      <c r="Q19" s="72">
        <f t="shared" ref="Q19:Q23" si="5">I19+J19+M19+P19</f>
        <v>14512.06</v>
      </c>
      <c r="R19" s="72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71" t="s">
        <v>29</v>
      </c>
      <c r="E20" s="71" t="s">
        <v>22</v>
      </c>
      <c r="F20" s="36" t="s">
        <v>32</v>
      </c>
      <c r="G20" s="36" t="s">
        <v>19</v>
      </c>
      <c r="H20" s="72">
        <v>60000</v>
      </c>
      <c r="I20" s="73">
        <v>3486.68</v>
      </c>
      <c r="J20" s="72">
        <f t="shared" si="0"/>
        <v>1722</v>
      </c>
      <c r="K20" s="72">
        <f t="shared" si="1"/>
        <v>4260</v>
      </c>
      <c r="L20" s="72">
        <f>H20*1.15%</f>
        <v>690</v>
      </c>
      <c r="M20" s="72">
        <f t="shared" si="2"/>
        <v>1824</v>
      </c>
      <c r="N20" s="72">
        <f t="shared" si="3"/>
        <v>4254</v>
      </c>
      <c r="O20" s="72">
        <f t="shared" si="4"/>
        <v>12750</v>
      </c>
      <c r="P20" s="72">
        <v>25</v>
      </c>
      <c r="Q20" s="72">
        <f t="shared" si="5"/>
        <v>7057.68</v>
      </c>
      <c r="R20" s="72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71" t="s">
        <v>34</v>
      </c>
      <c r="E21" s="71" t="s">
        <v>41</v>
      </c>
      <c r="F21" s="36" t="s">
        <v>32</v>
      </c>
      <c r="G21" s="36" t="s">
        <v>19</v>
      </c>
      <c r="H21" s="72">
        <v>80000</v>
      </c>
      <c r="I21" s="73">
        <v>7400.87</v>
      </c>
      <c r="J21" s="72">
        <f t="shared" si="0"/>
        <v>2296</v>
      </c>
      <c r="K21" s="72">
        <f t="shared" si="1"/>
        <v>5680</v>
      </c>
      <c r="L21" s="72">
        <v>920</v>
      </c>
      <c r="M21" s="72">
        <f t="shared" si="2"/>
        <v>2432</v>
      </c>
      <c r="N21" s="72">
        <f t="shared" si="3"/>
        <v>5672</v>
      </c>
      <c r="O21" s="72">
        <f t="shared" si="4"/>
        <v>17000</v>
      </c>
      <c r="P21" s="72">
        <v>25</v>
      </c>
      <c r="Q21" s="72">
        <f t="shared" si="5"/>
        <v>12153.87</v>
      </c>
      <c r="R21" s="72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71" t="s">
        <v>43</v>
      </c>
      <c r="E22" s="71" t="s">
        <v>22</v>
      </c>
      <c r="F22" s="36" t="s">
        <v>32</v>
      </c>
      <c r="G22" s="36" t="s">
        <v>19</v>
      </c>
      <c r="H22" s="72">
        <v>55000</v>
      </c>
      <c r="I22" s="73">
        <v>7400.87</v>
      </c>
      <c r="J22" s="72">
        <f t="shared" si="0"/>
        <v>1578.5</v>
      </c>
      <c r="K22" s="72">
        <f t="shared" si="1"/>
        <v>3905</v>
      </c>
      <c r="L22" s="72">
        <v>920</v>
      </c>
      <c r="M22" s="72">
        <f t="shared" si="2"/>
        <v>1672</v>
      </c>
      <c r="N22" s="72">
        <f t="shared" si="3"/>
        <v>3899.5</v>
      </c>
      <c r="O22" s="72">
        <f t="shared" si="4"/>
        <v>11975</v>
      </c>
      <c r="P22" s="72">
        <v>25</v>
      </c>
      <c r="Q22" s="72">
        <f t="shared" si="5"/>
        <v>10676.37</v>
      </c>
      <c r="R22" s="72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71" t="s">
        <v>46</v>
      </c>
      <c r="E23" s="71" t="s">
        <v>47</v>
      </c>
      <c r="F23" s="36" t="s">
        <v>32</v>
      </c>
      <c r="G23" s="36" t="s">
        <v>18</v>
      </c>
      <c r="H23" s="72">
        <v>45000</v>
      </c>
      <c r="I23" s="73">
        <v>7400.87</v>
      </c>
      <c r="J23" s="72">
        <f t="shared" si="0"/>
        <v>1291.5</v>
      </c>
      <c r="K23" s="72">
        <f t="shared" si="1"/>
        <v>3195</v>
      </c>
      <c r="L23" s="72">
        <v>920</v>
      </c>
      <c r="M23" s="72">
        <f t="shared" si="2"/>
        <v>1368</v>
      </c>
      <c r="N23" s="72">
        <f t="shared" si="3"/>
        <v>3190.5</v>
      </c>
      <c r="O23" s="72">
        <f t="shared" si="4"/>
        <v>9965</v>
      </c>
      <c r="P23" s="72">
        <v>25</v>
      </c>
      <c r="Q23" s="72">
        <f t="shared" si="5"/>
        <v>10085.370000000001</v>
      </c>
      <c r="R23" s="72">
        <f t="shared" si="6"/>
        <v>34914.629999999997</v>
      </c>
      <c r="T23" s="18"/>
    </row>
    <row r="24" spans="2:20" ht="39" customHeight="1" x14ac:dyDescent="0.25">
      <c r="B24" s="45" t="s">
        <v>16</v>
      </c>
      <c r="C24" s="45"/>
      <c r="D24" s="45"/>
      <c r="E24" s="45"/>
      <c r="F24" s="45"/>
      <c r="G24" s="46"/>
      <c r="H24" s="74">
        <f>SUM(H17:H23)</f>
        <v>440000</v>
      </c>
      <c r="I24" s="74">
        <f>SUM(I17:I23)</f>
        <v>42843.41</v>
      </c>
      <c r="J24" s="74">
        <f>SUM(J17:J23)</f>
        <v>12628</v>
      </c>
      <c r="K24" s="74">
        <f>SUM(K17:K23)</f>
        <v>31240</v>
      </c>
      <c r="L24" s="74">
        <f>SUM(L18:L23)</f>
        <v>5750</v>
      </c>
      <c r="M24" s="74">
        <f t="shared" ref="M24:Q24" si="7">SUM(M17:M23)</f>
        <v>13376</v>
      </c>
      <c r="N24" s="74">
        <f t="shared" si="7"/>
        <v>31196</v>
      </c>
      <c r="O24" s="74">
        <f t="shared" si="7"/>
        <v>94190</v>
      </c>
      <c r="P24" s="74">
        <f t="shared" si="7"/>
        <v>150</v>
      </c>
      <c r="Q24" s="74">
        <f t="shared" si="7"/>
        <v>68997.41</v>
      </c>
      <c r="R24" s="74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75" t="s">
        <v>50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</row>
    <row r="30" spans="2:20" ht="33.75" customHeight="1" x14ac:dyDescent="0.25">
      <c r="B30" s="77" t="s">
        <v>31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13:R13"/>
    <mergeCell ref="B29:R29"/>
    <mergeCell ref="B30:R30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Nom. Temporal, Junio 2025</vt:lpstr>
      <vt:lpstr>Nom. Temporal, Junio 2025 (2)</vt:lpstr>
      <vt:lpstr>'Nom. Temporal, Junio 2025'!Área_de_impresión</vt:lpstr>
      <vt:lpstr>'Nom. Temporal, Junio 2025 (2)'!Área_de_impresión</vt:lpstr>
      <vt:lpstr>'Nom. Temporal, Junio 2025'!Títulos_a_imprimir</vt:lpstr>
      <vt:lpstr>'Nom. Temporal, Junio 2025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2025-08-29T15:19:54Z</cp:lastPrinted>
  <dcterms:created xsi:type="dcterms:W3CDTF">2017-09-27T15:04:47Z</dcterms:created>
  <dcterms:modified xsi:type="dcterms:W3CDTF">2025-08-29T15:20:40Z</dcterms:modified>
</cp:coreProperties>
</file>