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70" windowHeight="6960"/>
  </bookViews>
  <sheets>
    <sheet name="Julio, 2024" sheetId="3" r:id="rId1"/>
  </sheets>
  <definedNames>
    <definedName name="_xlnm._FilterDatabase" localSheetId="0" hidden="1">'Julio, 2024'!#REF!</definedName>
    <definedName name="_xlnm.Print_Area" localSheetId="0">'Julio, 2024'!$B$2:$R$32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Titles" localSheetId="0">'Julio, 2024'!$1:$16</definedName>
  </definedNames>
  <calcPr calcId="15251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2" i="3" l="1"/>
  <c r="I22" i="3"/>
  <c r="J22" i="3"/>
  <c r="K22" i="3"/>
  <c r="L22" i="3"/>
  <c r="M22" i="3"/>
  <c r="N22" i="3"/>
  <c r="O22" i="3"/>
  <c r="P22" i="3"/>
  <c r="Q22" i="3"/>
  <c r="R22" i="3"/>
  <c r="L20" i="3" l="1"/>
  <c r="L19" i="3"/>
  <c r="N21" i="3" l="1"/>
  <c r="M21" i="3"/>
  <c r="K21" i="3"/>
  <c r="J21" i="3"/>
  <c r="N20" i="3"/>
  <c r="M20" i="3"/>
  <c r="K20" i="3"/>
  <c r="J20" i="3"/>
  <c r="Q20" i="3" s="1"/>
  <c r="R20" i="3" s="1"/>
  <c r="N19" i="3"/>
  <c r="M19" i="3"/>
  <c r="K19" i="3"/>
  <c r="J19" i="3"/>
  <c r="N18" i="3"/>
  <c r="M18" i="3"/>
  <c r="L18" i="3"/>
  <c r="K18" i="3"/>
  <c r="J18" i="3"/>
  <c r="O21" i="3" l="1"/>
  <c r="Q21" i="3"/>
  <c r="R21" i="3" s="1"/>
  <c r="O19" i="3"/>
  <c r="Q19" i="3"/>
  <c r="R19" i="3" s="1"/>
  <c r="O18" i="3"/>
  <c r="O20" i="3"/>
  <c r="Q18" i="3"/>
  <c r="R18" i="3" l="1"/>
</calcChain>
</file>

<file path=xl/sharedStrings.xml><?xml version="1.0" encoding="utf-8"?>
<sst xmlns="http://schemas.openxmlformats.org/spreadsheetml/2006/main" count="48" uniqueCount="42">
  <si>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</si>
  <si>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</si>
  <si>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</si>
  <si>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</si>
  <si>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</si>
  <si>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</si>
  <si>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</si>
  <si>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</si>
  <si>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</si>
  <si>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</si>
  <si>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</si>
  <si>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</si>
  <si>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</si>
  <si>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</si>
  <si>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</si>
  <si>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</si>
  <si>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</si>
  <si>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</si>
  <si>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</si>
  <si>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</si>
  <si>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</si>
  <si>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</si>
  <si>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</si>
  <si>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</si>
  <si>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</si>
  <si>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</si>
  <si>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</si>
  <si>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</si>
  <si>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</si>
  <si>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</si>
  <si>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</si>
  <si>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</si>
  <si>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</si>
  <si>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</si>
  <si>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</si>
  <si>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>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</si>
  <si>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</si>
  <si>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</si>
  <si>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</si>
  <si>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</si>
  <si>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</si>
  <si>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>Nómina Personal Temporal, Julio 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</si>
</sst>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4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3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</cellXfs>
  <cellStyles count="46">
    <cellStyle name="20% - Énfasis1" xfId="20" builtinId="30" customBuiltin="1"/>
    <cellStyle name="20% - Énfasis2" xfId="24" builtinId="34" customBuiltin="1"/>
    <cellStyle name="20% - Énfasis3" xfId="28" builtinId="38" customBuiltin="1"/>
    <cellStyle name="20% - Énfasis4" xfId="32" builtinId="42" customBuiltin="1"/>
    <cellStyle name="20% - Énfasis5" xfId="36" builtinId="46" customBuiltin="1"/>
    <cellStyle name="20% - Énfasis6" xfId="40" builtinId="50" customBuiltin="1"/>
    <cellStyle name="40% - Énfasis1" xfId="21" builtinId="31" customBuiltin="1"/>
    <cellStyle name="40% - Énfasis2" xfId="25" builtinId="35" customBuiltin="1"/>
    <cellStyle name="40% - Énfasis3" xfId="29" builtinId="39" customBuiltin="1"/>
    <cellStyle name="40% - Énfasis4" xfId="33" builtinId="43" customBuiltin="1"/>
    <cellStyle name="40% - Énfasis5" xfId="37" builtinId="47" customBuiltin="1"/>
    <cellStyle name="40% - Énfasis6" xfId="41" builtinId="51" customBuiltin="1"/>
    <cellStyle name="60% - Énfasis1" xfId="22" builtinId="32" customBuiltin="1"/>
    <cellStyle name="60% - Énfasis2" xfId="26" builtinId="36" customBuiltin="1"/>
    <cellStyle name="60% - Énfasis3" xfId="30" builtinId="40" customBuiltin="1"/>
    <cellStyle name="60% - Énfasis4" xfId="34" builtinId="44" customBuiltin="1"/>
    <cellStyle name="60% - Énfasis5" xfId="38" builtinId="48" customBuiltin="1"/>
    <cellStyle name="60% - Énfasis6" xfId="42" builtinId="52" customBuiltin="1"/>
    <cellStyle name="Buena" xfId="7" builtinId="26" customBuiltin="1"/>
    <cellStyle name="Cálculo" xfId="12" builtinId="22" customBuiltin="1"/>
    <cellStyle name="Celda de comprobación" xfId="14" builtinId="23" customBuiltin="1"/>
    <cellStyle name="Celda vinculada" xfId="13" builtinId="24" customBuiltin="1"/>
    <cellStyle name="Encabezado 1" xfId="3" builtinId="16" customBuiltin="1"/>
    <cellStyle name="Encabezado 4" xfId="6" builtinId="19" customBuiltin="1"/>
    <cellStyle name="Énfasis1" xfId="19" builtinId="29" customBuiltin="1"/>
    <cellStyle name="Énfasis2" xfId="23" builtinId="33" customBuiltin="1"/>
    <cellStyle name="Énfasis3" xfId="27" builtinId="37" customBuiltin="1"/>
    <cellStyle name="Énfasis4" xfId="31" builtinId="41" customBuiltin="1"/>
    <cellStyle name="Énfasis5" xfId="35" builtinId="45" customBuiltin="1"/>
    <cellStyle name="Énfasis6" xfId="39" builtinId="49" customBuiltin="1"/>
    <cellStyle name="Entrada" xfId="10" builtinId="20" customBuiltin="1"/>
    <cellStyle name="Incorrecto" xfId="8" builtinId="27" customBuiltin="1"/>
    <cellStyle name="Millares" xfId="45" builtinId="3"/>
    <cellStyle name="Millares 2 3" xfId="44"/>
    <cellStyle name="Neutral" xfId="9" builtinId="28" customBuiltin="1"/>
    <cellStyle name="Normal" xfId="0" builtinId="0"/>
    <cellStyle name="Normal 2" xfId="1"/>
    <cellStyle name="Normal 4 3" xfId="43"/>
    <cellStyle name="Notas" xfId="16" builtinId="10" customBuiltin="1"/>
    <cellStyle name="Salida" xfId="11" builtinId="21" customBuiltin="1"/>
    <cellStyle name="Texto de advertencia" xfId="15" builtinId="11" customBuiltin="1"/>
    <cellStyle name="Texto explicativo" xfId="17" builtinId="53" customBuiltin="1"/>
    <cellStyle name="Título" xfId="2" builtinId="15" customBuiltin="1"/>
    <cellStyle name="Título 2" xfId="4" builtinId="17" customBuiltin="1"/>
    <cellStyle name="Título 3" xfId="5" builtinId="18" customBuiltin="1"/>
    <cellStyle name="Total" xfId="18" builtinId="25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9"/>
  <sheetViews>
    <sheetView tabSelected="1" view="pageBreakPreview" topLeftCell="B1" zoomScale="40" zoomScaleNormal="100" zoomScaleSheetLayoutView="40" workbookViewId="0">
      <selection activeCell="C27" sqref="C27"/>
    </sheetView>
  </sheetViews>
  <sheetFormatPr baseColWidth="10"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</row>
    <row r="7" spans="2:18" s="8" customFormat="1" ht="20.100000000000001" customHeight="1" x14ac:dyDescent="0.25"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</row>
    <row r="8" spans="2:18" s="8" customFormat="1" ht="20.100000000000001" customHeight="1" x14ac:dyDescent="0.25">
      <c r="B8" s="58"/>
      <c r="C8" s="58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</row>
    <row r="9" spans="2:18" s="8" customFormat="1" ht="20.100000000000001" customHeight="1" x14ac:dyDescent="0.25"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</row>
    <row r="10" spans="2:18" s="8" customFormat="1" ht="20.100000000000001" customHeight="1" x14ac:dyDescent="0.35">
      <c r="B10" s="60" t="s">
        <v>41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2" t="s">
        <v>33</v>
      </c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</row>
    <row r="13" spans="2:18" s="8" customFormat="1" ht="5.25" customHeight="1" x14ac:dyDescent="0.25">
      <c r="B13" s="55"/>
      <c r="C13" s="55"/>
      <c r="D13" s="55"/>
      <c r="E13" s="56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</row>
    <row r="14" spans="2:18" s="1" customFormat="1" ht="20.100000000000001" customHeight="1" x14ac:dyDescent="0.2">
      <c r="B14" s="42" t="s">
        <v>7</v>
      </c>
      <c r="C14" s="42" t="s">
        <v>10</v>
      </c>
      <c r="D14" s="48" t="s">
        <v>21</v>
      </c>
      <c r="E14" s="20"/>
      <c r="F14" s="50" t="s">
        <v>1</v>
      </c>
      <c r="G14" s="44" t="s">
        <v>17</v>
      </c>
      <c r="H14" s="53" t="s">
        <v>26</v>
      </c>
      <c r="I14" s="42" t="s">
        <v>13</v>
      </c>
      <c r="J14" s="44" t="s">
        <v>15</v>
      </c>
      <c r="K14" s="44"/>
      <c r="L14" s="44"/>
      <c r="M14" s="44"/>
      <c r="N14" s="44"/>
      <c r="O14" s="44"/>
      <c r="P14" s="19"/>
      <c r="Q14" s="19" t="s">
        <v>0</v>
      </c>
      <c r="R14" s="42" t="s">
        <v>14</v>
      </c>
    </row>
    <row r="15" spans="2:18" s="1" customFormat="1" ht="20.100000000000001" customHeight="1" x14ac:dyDescent="0.2">
      <c r="B15" s="42"/>
      <c r="C15" s="42"/>
      <c r="D15" s="48"/>
      <c r="E15" s="17" t="s">
        <v>24</v>
      </c>
      <c r="F15" s="50"/>
      <c r="G15" s="44"/>
      <c r="H15" s="53"/>
      <c r="I15" s="42"/>
      <c r="J15" s="45" t="s">
        <v>2</v>
      </c>
      <c r="K15" s="45"/>
      <c r="L15" s="45" t="s">
        <v>11</v>
      </c>
      <c r="M15" s="47" t="s">
        <v>9</v>
      </c>
      <c r="N15" s="47"/>
      <c r="O15" s="45" t="s">
        <v>8</v>
      </c>
      <c r="P15" s="21" t="s">
        <v>25</v>
      </c>
      <c r="Q15" s="45" t="s">
        <v>12</v>
      </c>
      <c r="R15" s="42"/>
    </row>
    <row r="16" spans="2:18" s="1" customFormat="1" ht="20.100000000000001" customHeight="1" x14ac:dyDescent="0.2">
      <c r="B16" s="43"/>
      <c r="C16" s="43"/>
      <c r="D16" s="49"/>
      <c r="E16" s="16"/>
      <c r="F16" s="51"/>
      <c r="G16" s="52"/>
      <c r="H16" s="54"/>
      <c r="I16" s="43"/>
      <c r="J16" s="12" t="s">
        <v>3</v>
      </c>
      <c r="K16" s="12" t="s">
        <v>4</v>
      </c>
      <c r="L16" s="46"/>
      <c r="M16" s="12" t="s">
        <v>5</v>
      </c>
      <c r="N16" s="12" t="s">
        <v>6</v>
      </c>
      <c r="O16" s="46"/>
      <c r="P16" s="22" t="s">
        <v>20</v>
      </c>
      <c r="Q16" s="46"/>
      <c r="R16" s="43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43.5" customHeight="1" x14ac:dyDescent="0.25">
      <c r="B18" s="33">
        <v>1</v>
      </c>
      <c r="C18" s="35" t="s">
        <v>36</v>
      </c>
      <c r="D18" s="36" t="s">
        <v>27</v>
      </c>
      <c r="E18" s="36" t="s">
        <v>40</v>
      </c>
      <c r="F18" s="37" t="s">
        <v>32</v>
      </c>
      <c r="G18" s="37" t="s">
        <v>18</v>
      </c>
      <c r="H18" s="38">
        <v>85000</v>
      </c>
      <c r="I18" s="39">
        <v>8577.06</v>
      </c>
      <c r="J18" s="38">
        <f>H18*2.87%</f>
        <v>2439.5</v>
      </c>
      <c r="K18" s="38">
        <f>H18*7.1%</f>
        <v>6035</v>
      </c>
      <c r="L18" s="38">
        <f>H18*1.15%</f>
        <v>977.5</v>
      </c>
      <c r="M18" s="38">
        <f>H18*3.04%</f>
        <v>2584</v>
      </c>
      <c r="N18" s="38">
        <f>H18*7.09%</f>
        <v>6026.5</v>
      </c>
      <c r="O18" s="38">
        <f>J18+K18+L18+M18+N18</f>
        <v>18062.5</v>
      </c>
      <c r="P18" s="38">
        <v>25</v>
      </c>
      <c r="Q18" s="38">
        <f>I18+J18+M18+P18</f>
        <v>13625.56</v>
      </c>
      <c r="R18" s="38">
        <f>H18-Q18</f>
        <v>71374.44</v>
      </c>
      <c r="T18" s="18"/>
    </row>
    <row r="19" spans="2:20" s="8" customFormat="1" ht="42" customHeight="1" x14ac:dyDescent="0.25">
      <c r="B19" s="33">
        <v>2</v>
      </c>
      <c r="C19" s="35" t="s">
        <v>37</v>
      </c>
      <c r="D19" s="36" t="s">
        <v>28</v>
      </c>
      <c r="E19" s="36" t="s">
        <v>23</v>
      </c>
      <c r="F19" s="37" t="s">
        <v>32</v>
      </c>
      <c r="G19" s="37" t="s">
        <v>18</v>
      </c>
      <c r="H19" s="38">
        <v>85000</v>
      </c>
      <c r="I19" s="39">
        <v>8577.06</v>
      </c>
      <c r="J19" s="38">
        <f t="shared" ref="J19:J21" si="0">H19*2.87%</f>
        <v>2439.5</v>
      </c>
      <c r="K19" s="38">
        <f t="shared" ref="K19:K21" si="1">H19*7.1%</f>
        <v>6035</v>
      </c>
      <c r="L19" s="38">
        <f>H19*1.15%</f>
        <v>977.5</v>
      </c>
      <c r="M19" s="38">
        <f t="shared" ref="M19:M21" si="2">H19*3.04%</f>
        <v>2584</v>
      </c>
      <c r="N19" s="38">
        <f t="shared" ref="N19:N21" si="3">H19*7.09%</f>
        <v>6026.5</v>
      </c>
      <c r="O19" s="38">
        <f t="shared" ref="O19:O21" si="4">J19+K19+L19+M19+N19</f>
        <v>18062.5</v>
      </c>
      <c r="P19" s="38">
        <v>25</v>
      </c>
      <c r="Q19" s="38">
        <f t="shared" ref="Q19:Q21" si="5">I19+J19+M19+P19</f>
        <v>13625.56</v>
      </c>
      <c r="R19" s="38">
        <f t="shared" ref="R19:R21" si="6">H19-Q19</f>
        <v>71374.44</v>
      </c>
      <c r="T19" s="18"/>
    </row>
    <row r="20" spans="2:20" s="8" customFormat="1" ht="49.5" customHeight="1" x14ac:dyDescent="0.25">
      <c r="B20" s="33">
        <v>3</v>
      </c>
      <c r="C20" s="35" t="s">
        <v>38</v>
      </c>
      <c r="D20" s="36" t="s">
        <v>29</v>
      </c>
      <c r="E20" s="36" t="s">
        <v>22</v>
      </c>
      <c r="F20" s="37" t="s">
        <v>32</v>
      </c>
      <c r="G20" s="37" t="s">
        <v>19</v>
      </c>
      <c r="H20" s="38">
        <v>60000</v>
      </c>
      <c r="I20" s="39">
        <v>3486.68</v>
      </c>
      <c r="J20" s="38">
        <f t="shared" si="0"/>
        <v>1722</v>
      </c>
      <c r="K20" s="38">
        <f t="shared" si="1"/>
        <v>4260</v>
      </c>
      <c r="L20" s="38">
        <f>H20*1.15%</f>
        <v>690</v>
      </c>
      <c r="M20" s="38">
        <f t="shared" si="2"/>
        <v>1824</v>
      </c>
      <c r="N20" s="38">
        <f t="shared" si="3"/>
        <v>4254</v>
      </c>
      <c r="O20" s="38">
        <f t="shared" si="4"/>
        <v>12750</v>
      </c>
      <c r="P20" s="38">
        <v>25</v>
      </c>
      <c r="Q20" s="38">
        <f t="shared" si="5"/>
        <v>7057.68</v>
      </c>
      <c r="R20" s="38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39</v>
      </c>
      <c r="D21" s="36" t="s">
        <v>34</v>
      </c>
      <c r="E21" s="36" t="s">
        <v>35</v>
      </c>
      <c r="F21" s="37" t="s">
        <v>32</v>
      </c>
      <c r="G21" s="37" t="s">
        <v>19</v>
      </c>
      <c r="H21" s="38">
        <v>80000</v>
      </c>
      <c r="I21" s="39">
        <v>7400.87</v>
      </c>
      <c r="J21" s="38">
        <f t="shared" si="0"/>
        <v>2296</v>
      </c>
      <c r="K21" s="38">
        <f t="shared" si="1"/>
        <v>5680</v>
      </c>
      <c r="L21" s="38">
        <v>920</v>
      </c>
      <c r="M21" s="38">
        <f t="shared" si="2"/>
        <v>2432</v>
      </c>
      <c r="N21" s="38">
        <f t="shared" si="3"/>
        <v>5672</v>
      </c>
      <c r="O21" s="38">
        <f t="shared" si="4"/>
        <v>17000</v>
      </c>
      <c r="P21" s="38">
        <v>25</v>
      </c>
      <c r="Q21" s="38">
        <f t="shared" si="5"/>
        <v>12153.87</v>
      </c>
      <c r="R21" s="38">
        <f t="shared" si="6"/>
        <v>67846.13</v>
      </c>
      <c r="T21" s="18"/>
    </row>
    <row r="22" spans="2:20" ht="24.95" customHeight="1" x14ac:dyDescent="0.25">
      <c r="B22" s="40" t="s">
        <v>16</v>
      </c>
      <c r="C22" s="40"/>
      <c r="D22" s="40"/>
      <c r="E22" s="40"/>
      <c r="F22" s="40"/>
      <c r="G22" s="41"/>
      <c r="H22" s="34">
        <f>SUM(H17:H21)</f>
        <v>310000</v>
      </c>
      <c r="I22" s="34">
        <f>SUM(I17:I21)</f>
        <v>28041.67</v>
      </c>
      <c r="J22" s="34">
        <f>SUM(J17:J21)</f>
        <v>8897</v>
      </c>
      <c r="K22" s="34">
        <f>SUM(K17:K21)</f>
        <v>22010</v>
      </c>
      <c r="L22" s="34">
        <f>SUM(L18:L21)</f>
        <v>3565</v>
      </c>
      <c r="M22" s="34">
        <f t="shared" ref="M22:R22" si="7">SUM(M17:M21)</f>
        <v>9424</v>
      </c>
      <c r="N22" s="34">
        <f t="shared" si="7"/>
        <v>21979</v>
      </c>
      <c r="O22" s="34">
        <f t="shared" si="7"/>
        <v>65875</v>
      </c>
      <c r="P22" s="34">
        <f t="shared" si="7"/>
        <v>100</v>
      </c>
      <c r="Q22" s="34">
        <f t="shared" si="7"/>
        <v>46462.67</v>
      </c>
      <c r="R22" s="34">
        <f t="shared" si="7"/>
        <v>263537.33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/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Julio, 2024</vt:lpstr>
      <vt:lpstr>'Julio, 2024'!Área_de_impresión</vt:lpstr>
      <vt:lpstr>'Julio, 2024'!Títulos_a_imprimir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Mersi Abreu</cp:lastModifiedBy>
  <cp:lastPrinted>2024-08-08T19:45:34Z</cp:lastPrinted>
  <dcterms:created xsi:type="dcterms:W3CDTF">2017-09-27T15:04:47Z</dcterms:created>
  <dcterms:modified xsi:type="dcterms:W3CDTF">2024-08-09T14:00:29Z</dcterms:modified>
</cp:coreProperties>
</file>