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3" r:id="rId1"/>
  </sheets>
  <definedNames>
    <definedName name="_xlnm._FilterDatabase" localSheetId="0" hidden="1">'Marzo, 2024'!#REF!</definedName>
    <definedName name="_xlnm.Print_Area" localSheetId="0">'Marzo,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3" l="1"/>
  <c r="L19" i="3"/>
  <c r="P22" i="3" l="1"/>
  <c r="I22" i="3"/>
  <c r="H22" i="3"/>
  <c r="N21" i="3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L18" i="3"/>
  <c r="L22" i="3" s="1"/>
  <c r="K18" i="3"/>
  <c r="J18" i="3"/>
  <c r="J22" i="3" l="1"/>
  <c r="O21" i="3"/>
  <c r="Q21" i="3"/>
  <c r="R21" i="3" s="1"/>
  <c r="K22" i="3"/>
  <c r="M22" i="3"/>
  <c r="O19" i="3"/>
  <c r="Q19" i="3"/>
  <c r="R19" i="3" s="1"/>
  <c r="O18" i="3"/>
  <c r="O20" i="3"/>
  <c r="Q18" i="3"/>
  <c r="Q22" i="3" l="1"/>
  <c r="R18" i="3"/>
  <c r="R22" i="3" s="1"/>
  <c r="O22" i="3"/>
</calcChain>
</file>

<file path=xl/sharedStrings.xml><?xml version="1.0" encoding="utf-8"?>
<sst xmlns="http://schemas.openxmlformats.org/spreadsheetml/2006/main" count="48" uniqueCount="42">
  <si>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</si>
  <si>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</si>
  <si>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</si>
  <si>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</si>
  <si>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</si>
  <si>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</si>
  <si>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</si>
  <si>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</si>
  <si>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</si>
  <si>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</si>
  <si>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</si>
  <si>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</si>
  <si>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</si>
  <si>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</si>
  <si>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</si>
  <si>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</si>
  <si>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</si>
  <si>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</si>
  <si>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</si>
  <si>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</si>
  <si>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</si>
  <si>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</si>
  <si>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</si>
  <si>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</si>
  <si>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</si>
  <si>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</si>
  <si>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</si>
  <si>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</si>
  <si>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</si>
  <si>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</si>
  <si>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</si>
  <si>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</si>
  <si>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</si>
  <si>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</si>
  <si>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</si>
  <si>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>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</si>
  <si>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</si>
  <si>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</si>
  <si>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</si>
  <si>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</si>
  <si>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</si>
  <si>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>Nómina Personal Temporal, 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</si>
</sst>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D23" sqref="D23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2:18" s="8" customFormat="1" ht="20.100000000000001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2:18" s="8" customFormat="1" ht="20.100000000000001" customHeight="1" x14ac:dyDescent="0.25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2:18" s="8" customFormat="1" ht="20.100000000000001" customHeight="1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2:18" s="8" customFormat="1" ht="20.100000000000001" customHeight="1" x14ac:dyDescent="0.35">
      <c r="B10" s="45" t="s">
        <v>41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7" t="s">
        <v>33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2:18" s="8" customFormat="1" ht="5.25" customHeight="1" x14ac:dyDescent="0.25">
      <c r="B13" s="40"/>
      <c r="C13" s="40"/>
      <c r="D13" s="40"/>
      <c r="E13" s="41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2:18" s="1" customFormat="1" ht="20.100000000000001" customHeight="1" x14ac:dyDescent="0.2">
      <c r="B14" s="50" t="s">
        <v>7</v>
      </c>
      <c r="C14" s="50" t="s">
        <v>10</v>
      </c>
      <c r="D14" s="56" t="s">
        <v>21</v>
      </c>
      <c r="E14" s="20"/>
      <c r="F14" s="58" t="s">
        <v>1</v>
      </c>
      <c r="G14" s="52" t="s">
        <v>17</v>
      </c>
      <c r="H14" s="61" t="s">
        <v>26</v>
      </c>
      <c r="I14" s="50" t="s">
        <v>13</v>
      </c>
      <c r="J14" s="52" t="s">
        <v>15</v>
      </c>
      <c r="K14" s="52"/>
      <c r="L14" s="52"/>
      <c r="M14" s="52"/>
      <c r="N14" s="52"/>
      <c r="O14" s="52"/>
      <c r="P14" s="19"/>
      <c r="Q14" s="19" t="s">
        <v>0</v>
      </c>
      <c r="R14" s="50" t="s">
        <v>14</v>
      </c>
    </row>
    <row r="15" spans="2:18" s="1" customFormat="1" ht="20.100000000000001" customHeight="1" x14ac:dyDescent="0.2">
      <c r="B15" s="50"/>
      <c r="C15" s="50"/>
      <c r="D15" s="56"/>
      <c r="E15" s="17" t="s">
        <v>24</v>
      </c>
      <c r="F15" s="58"/>
      <c r="G15" s="52"/>
      <c r="H15" s="61"/>
      <c r="I15" s="50"/>
      <c r="J15" s="53" t="s">
        <v>2</v>
      </c>
      <c r="K15" s="53"/>
      <c r="L15" s="53" t="s">
        <v>11</v>
      </c>
      <c r="M15" s="55" t="s">
        <v>9</v>
      </c>
      <c r="N15" s="55"/>
      <c r="O15" s="53" t="s">
        <v>8</v>
      </c>
      <c r="P15" s="21" t="s">
        <v>25</v>
      </c>
      <c r="Q15" s="53" t="s">
        <v>12</v>
      </c>
      <c r="R15" s="50"/>
    </row>
    <row r="16" spans="2:18" s="1" customFormat="1" ht="20.100000000000001" customHeight="1" x14ac:dyDescent="0.2">
      <c r="B16" s="51"/>
      <c r="C16" s="51"/>
      <c r="D16" s="57"/>
      <c r="E16" s="16"/>
      <c r="F16" s="59"/>
      <c r="G16" s="60"/>
      <c r="H16" s="62"/>
      <c r="I16" s="51"/>
      <c r="J16" s="12" t="s">
        <v>3</v>
      </c>
      <c r="K16" s="12" t="s">
        <v>4</v>
      </c>
      <c r="L16" s="54"/>
      <c r="M16" s="12" t="s">
        <v>5</v>
      </c>
      <c r="N16" s="12" t="s">
        <v>6</v>
      </c>
      <c r="O16" s="54"/>
      <c r="P16" s="22" t="s">
        <v>20</v>
      </c>
      <c r="Q16" s="54"/>
      <c r="R16" s="51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36</v>
      </c>
      <c r="D18" s="36" t="s">
        <v>27</v>
      </c>
      <c r="E18" s="36" t="s">
        <v>40</v>
      </c>
      <c r="F18" s="37" t="s">
        <v>32</v>
      </c>
      <c r="G18" s="37" t="s">
        <v>18</v>
      </c>
      <c r="H18" s="38">
        <v>85000</v>
      </c>
      <c r="I18" s="39">
        <v>8577.06</v>
      </c>
      <c r="J18" s="38">
        <f>H18*2.87%</f>
        <v>2439.5</v>
      </c>
      <c r="K18" s="38">
        <f>H18*7.1%</f>
        <v>6035</v>
      </c>
      <c r="L18" s="38">
        <f>H18*1.15%</f>
        <v>977.5</v>
      </c>
      <c r="M18" s="38">
        <f>H18*3.04%</f>
        <v>2584</v>
      </c>
      <c r="N18" s="38">
        <f>H18*7.09%</f>
        <v>6026.5</v>
      </c>
      <c r="O18" s="38">
        <f>J18+K18+L18+M18+N18</f>
        <v>18062.5</v>
      </c>
      <c r="P18" s="38">
        <v>25</v>
      </c>
      <c r="Q18" s="38">
        <f>I18+J18+M18+P18</f>
        <v>13625.56</v>
      </c>
      <c r="R18" s="38">
        <f>H18-Q18</f>
        <v>71374.44</v>
      </c>
      <c r="T18" s="18"/>
    </row>
    <row r="19" spans="2:20" s="8" customFormat="1" ht="42" customHeight="1" x14ac:dyDescent="0.25">
      <c r="B19" s="33">
        <v>2</v>
      </c>
      <c r="C19" s="35" t="s">
        <v>37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85000</v>
      </c>
      <c r="I19" s="39">
        <v>8577.06</v>
      </c>
      <c r="J19" s="38">
        <f t="shared" ref="J19:J21" si="0">H19*2.87%</f>
        <v>2439.5</v>
      </c>
      <c r="K19" s="38">
        <f t="shared" ref="K19:K21" si="1">H19*7.1%</f>
        <v>6035</v>
      </c>
      <c r="L19" s="38">
        <f>H19*1.15%</f>
        <v>977.5</v>
      </c>
      <c r="M19" s="38">
        <f t="shared" ref="M19:M21" si="2">H19*3.04%</f>
        <v>2584</v>
      </c>
      <c r="N19" s="38">
        <f t="shared" ref="N19:N21" si="3">H19*7.09%</f>
        <v>6026.5</v>
      </c>
      <c r="O19" s="38">
        <f t="shared" ref="O19:O21" si="4">J19+K19+L19+M19+N19</f>
        <v>18062.5</v>
      </c>
      <c r="P19" s="38">
        <v>25</v>
      </c>
      <c r="Q19" s="38">
        <f t="shared" ref="Q19:Q21" si="5">I19+J19+M19+P19</f>
        <v>13625.56</v>
      </c>
      <c r="R19" s="38">
        <f t="shared" ref="R19:R21" si="6">H19-Q19</f>
        <v>71374.44</v>
      </c>
      <c r="T19" s="18"/>
    </row>
    <row r="20" spans="2:20" s="8" customFormat="1" ht="49.5" customHeight="1" x14ac:dyDescent="0.25">
      <c r="B20" s="33">
        <v>3</v>
      </c>
      <c r="C20" s="35" t="s">
        <v>38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39</v>
      </c>
      <c r="D21" s="36" t="s">
        <v>34</v>
      </c>
      <c r="E21" s="36" t="s">
        <v>35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8" t="s">
        <v>16</v>
      </c>
      <c r="C22" s="48"/>
      <c r="D22" s="48"/>
      <c r="E22" s="48"/>
      <c r="F22" s="48"/>
      <c r="G22" s="49"/>
      <c r="H22" s="34">
        <f>SUM(H17:H21)</f>
        <v>310000</v>
      </c>
      <c r="I22" s="34">
        <f>SUM(I17:I21)</f>
        <v>28041.67</v>
      </c>
      <c r="J22" s="34">
        <f>SUM(J17:J21)</f>
        <v>8897</v>
      </c>
      <c r="K22" s="34">
        <f>SUM(K17:K21)</f>
        <v>22010</v>
      </c>
      <c r="L22" s="34">
        <f>SUM(L18:L21)</f>
        <v>3565</v>
      </c>
      <c r="M22" s="34">
        <f t="shared" ref="M22:R22" si="7">SUM(M17:M21)</f>
        <v>9424</v>
      </c>
      <c r="N22" s="34">
        <f t="shared" si="7"/>
        <v>21979</v>
      </c>
      <c r="O22" s="34">
        <f t="shared" si="7"/>
        <v>65875</v>
      </c>
      <c r="P22" s="34">
        <f t="shared" si="7"/>
        <v>100</v>
      </c>
      <c r="Q22" s="34">
        <f t="shared" si="7"/>
        <v>46462.67</v>
      </c>
      <c r="R22" s="34">
        <f t="shared" si="7"/>
        <v>263537.33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2024-06-25T12:55:41Z</cp:lastPrinted>
  <dcterms:created xsi:type="dcterms:W3CDTF">2017-09-27T15:04:47Z</dcterms:created>
  <dcterms:modified xsi:type="dcterms:W3CDTF">2024-06-25T12:56:52Z</dcterms:modified>
</cp:coreProperties>
</file>