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3" r:id="rId1"/>
  </sheets>
  <definedNames>
    <definedName name="_xlnm._FilterDatabase" localSheetId="0" hidden="1">'Marzo, 2024'!#REF!</definedName>
    <definedName name="_xlnm.Print_Area" localSheetId="0">'Marzo,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3" l="1"/>
  <c r="L19" i="3"/>
  <c r="P22" i="3" l="1"/>
  <c r="I22" i="3"/>
  <c r="H22" i="3"/>
  <c r="N21" i="3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L18" i="3"/>
  <c r="L22" i="3" s="1"/>
  <c r="K18" i="3"/>
  <c r="J18" i="3"/>
  <c r="J22" i="3" s="1"/>
  <c r="O21" i="3" l="1"/>
  <c r="Q21" i="3"/>
  <c r="R21" i="3" s="1"/>
  <c r="K22" i="3"/>
  <c r="M22" i="3"/>
  <c r="O19" i="3"/>
  <c r="Q19" i="3"/>
  <c r="R19" i="3" s="1"/>
  <c r="O18" i="3"/>
  <c r="O20" i="3"/>
  <c r="Q18" i="3"/>
  <c r="Q22" i="3" l="1"/>
  <c r="R18" i="3"/>
  <c r="R22" i="3" s="1"/>
  <c r="O22" i="3"/>
</calcChain>
</file>

<file path=xl/sharedStrings.xml><?xml version="1.0" encoding="utf-8"?>
<sst xmlns="http://schemas.openxmlformats.org/spreadsheetml/2006/main" count="45" uniqueCount="40">
  <si>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</si>
  <si>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</si>
  <si>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</si>
  <si>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</si>
  <si>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</si>
  <si>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</si>
  <si>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</si>
  <si>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</si>
  <si>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</si>
  <si>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</si>
  <si>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</si>
  <si>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</si>
  <si>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</si>
  <si>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</si>
  <si>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</si>
  <si>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</si>
  <si>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</si>
  <si>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</si>
  <si>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</si>
  <si>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</si>
  <si>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</si>
  <si>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</si>
  <si>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</si>
  <si>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</si>
  <si>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</si>
  <si>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</si>
  <si>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</si>
  <si>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</si>
  <si>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Jacinto Esteban Pichardo Vicioso </t>
  </si>
  <si>
    <t xml:space="preserve">Enc. División Difusión y Promoción Obras de Duarte </t>
  </si>
  <si>
    <t xml:space="preserve">División Difusión y Promoción Obras de Duarte </t>
  </si>
  <si>
    <t xml:space="preserve">Encargado Administrativo </t>
  </si>
  <si>
    <t xml:space="preserve">Responsable de Acceso a la Información Pública </t>
  </si>
  <si>
    <t xml:space="preserve">Junior Stalin Torres Morel </t>
  </si>
  <si>
    <t xml:space="preserve">Miriam Yadhira del Jesús Castillo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</si>
  <si>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</si>
  <si>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</si>
  <si>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</si>
  <si>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</si>
  <si>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Nómina Personal Temporal,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</si>
</sst>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3" fontId="21" fillId="34" borderId="13" xfId="45" applyFont="1" applyFill="1" applyBorder="1" applyAlignment="1">
      <alignment horizontal="center" vertical="center"/>
    </xf>
    <xf numFmtId="0" fontId="31" fillId="37" borderId="15" xfId="0" applyFont="1" applyFill="1" applyBorder="1"/>
    <xf numFmtId="0" fontId="31" fillId="37" borderId="15" xfId="0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31" fillId="37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4" fontId="33" fillId="37" borderId="1" xfId="0" applyNumberFormat="1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31" fillId="37" borderId="11" xfId="0" applyFont="1" applyFill="1" applyBorder="1"/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4" fontId="33" fillId="2" borderId="1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37" fillId="2" borderId="0" xfId="0" applyFont="1" applyFill="1"/>
    <xf numFmtId="0" fontId="38" fillId="2" borderId="0" xfId="0" applyFont="1" applyFill="1" applyAlignment="1">
      <alignment horizontal="center" vertical="center"/>
    </xf>
    <xf numFmtId="0" fontId="31" fillId="2" borderId="17" xfId="0" applyFont="1" applyFill="1" applyBorder="1" applyAlignment="1">
      <alignment horizontal="right" vertical="center"/>
    </xf>
    <xf numFmtId="0" fontId="31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1246839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514350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21</xdr:col>
      <xdr:colOff>193436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D28" sqref="D28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9" customWidth="1"/>
    <col min="3" max="3" width="35.285156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18" s="8" customFormat="1" ht="20.100000000000001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39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38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2:18" s="1" customFormat="1" ht="20.100000000000001" customHeight="1" x14ac:dyDescent="0.2">
      <c r="B14" s="41" t="s">
        <v>7</v>
      </c>
      <c r="C14" s="41" t="s">
        <v>10</v>
      </c>
      <c r="D14" s="47" t="s">
        <v>22</v>
      </c>
      <c r="E14" s="31"/>
      <c r="F14" s="49" t="s">
        <v>1</v>
      </c>
      <c r="G14" s="43" t="s">
        <v>18</v>
      </c>
      <c r="H14" s="52" t="s">
        <v>27</v>
      </c>
      <c r="I14" s="41" t="s">
        <v>14</v>
      </c>
      <c r="J14" s="43" t="s">
        <v>16</v>
      </c>
      <c r="K14" s="43"/>
      <c r="L14" s="43"/>
      <c r="M14" s="43"/>
      <c r="N14" s="43"/>
      <c r="O14" s="43"/>
      <c r="P14" s="30"/>
      <c r="Q14" s="30" t="s">
        <v>0</v>
      </c>
      <c r="R14" s="41" t="s">
        <v>15</v>
      </c>
    </row>
    <row r="15" spans="2:18" s="1" customFormat="1" ht="20.100000000000001" customHeight="1" x14ac:dyDescent="0.2">
      <c r="B15" s="41"/>
      <c r="C15" s="41"/>
      <c r="D15" s="47"/>
      <c r="E15" s="23" t="s">
        <v>25</v>
      </c>
      <c r="F15" s="49"/>
      <c r="G15" s="43"/>
      <c r="H15" s="52"/>
      <c r="I15" s="41"/>
      <c r="J15" s="44" t="s">
        <v>2</v>
      </c>
      <c r="K15" s="44"/>
      <c r="L15" s="44" t="s">
        <v>11</v>
      </c>
      <c r="M15" s="46" t="s">
        <v>9</v>
      </c>
      <c r="N15" s="46"/>
      <c r="O15" s="44" t="s">
        <v>8</v>
      </c>
      <c r="P15" s="32" t="s">
        <v>26</v>
      </c>
      <c r="Q15" s="44" t="s">
        <v>12</v>
      </c>
      <c r="R15" s="41"/>
    </row>
    <row r="16" spans="2:18" s="1" customFormat="1" ht="20.100000000000001" customHeight="1" x14ac:dyDescent="0.2">
      <c r="B16" s="42"/>
      <c r="C16" s="42"/>
      <c r="D16" s="48"/>
      <c r="E16" s="22"/>
      <c r="F16" s="50"/>
      <c r="G16" s="51"/>
      <c r="H16" s="53"/>
      <c r="I16" s="42"/>
      <c r="J16" s="12" t="s">
        <v>3</v>
      </c>
      <c r="K16" s="12" t="s">
        <v>4</v>
      </c>
      <c r="L16" s="45"/>
      <c r="M16" s="12" t="s">
        <v>5</v>
      </c>
      <c r="N16" s="12" t="s">
        <v>6</v>
      </c>
      <c r="O16" s="45"/>
      <c r="P16" s="33" t="s">
        <v>21</v>
      </c>
      <c r="Q16" s="45"/>
      <c r="R16" s="42"/>
    </row>
    <row r="17" spans="2:20" s="8" customFormat="1" ht="24.95" customHeight="1" x14ac:dyDescent="0.3">
      <c r="B17" s="18" t="s">
        <v>23</v>
      </c>
      <c r="C17" s="14"/>
      <c r="D17" s="14"/>
      <c r="E17" s="24"/>
      <c r="F17" s="14"/>
      <c r="G17" s="14"/>
      <c r="H17" s="15"/>
      <c r="I17" s="15"/>
      <c r="J17" s="15"/>
      <c r="K17" s="15"/>
      <c r="L17" s="15"/>
      <c r="M17" s="15"/>
      <c r="N17" s="15"/>
      <c r="O17" s="21"/>
      <c r="P17" s="21"/>
      <c r="Q17" s="21"/>
      <c r="R17" s="21"/>
    </row>
    <row r="18" spans="2:20" s="8" customFormat="1" ht="24.95" customHeight="1" x14ac:dyDescent="0.25">
      <c r="B18" s="25">
        <v>1</v>
      </c>
      <c r="C18" s="26" t="s">
        <v>28</v>
      </c>
      <c r="D18" s="27" t="s">
        <v>29</v>
      </c>
      <c r="E18" s="27" t="s">
        <v>30</v>
      </c>
      <c r="F18" s="25" t="s">
        <v>37</v>
      </c>
      <c r="G18" s="25" t="s">
        <v>19</v>
      </c>
      <c r="H18" s="16">
        <v>85000</v>
      </c>
      <c r="I18" s="28">
        <v>8577.06</v>
      </c>
      <c r="J18" s="16">
        <f>H18*2.87%</f>
        <v>2439.5</v>
      </c>
      <c r="K18" s="16">
        <f>H18*7.1%</f>
        <v>6035</v>
      </c>
      <c r="L18" s="16">
        <f>H18*1.15%</f>
        <v>977.5</v>
      </c>
      <c r="M18" s="16">
        <f>H18*3.04%</f>
        <v>2584</v>
      </c>
      <c r="N18" s="16">
        <f>H18*7.09%</f>
        <v>6026.5</v>
      </c>
      <c r="O18" s="16">
        <f>J18+K18+L18+M18+N18</f>
        <v>18062.5</v>
      </c>
      <c r="P18" s="16">
        <v>25</v>
      </c>
      <c r="Q18" s="16">
        <f>I18+J18+M18+P18</f>
        <v>13625.56</v>
      </c>
      <c r="R18" s="16">
        <f>H18-Q18</f>
        <v>71374.44</v>
      </c>
      <c r="T18" s="29"/>
    </row>
    <row r="19" spans="2:20" s="8" customFormat="1" ht="24.95" customHeight="1" x14ac:dyDescent="0.25">
      <c r="B19" s="25">
        <v>2</v>
      </c>
      <c r="C19" s="26" t="s">
        <v>33</v>
      </c>
      <c r="D19" s="27" t="s">
        <v>31</v>
      </c>
      <c r="E19" s="27" t="s">
        <v>24</v>
      </c>
      <c r="F19" s="25" t="s">
        <v>37</v>
      </c>
      <c r="G19" s="25" t="s">
        <v>19</v>
      </c>
      <c r="H19" s="16">
        <v>85000</v>
      </c>
      <c r="I19" s="28">
        <v>8577.06</v>
      </c>
      <c r="J19" s="16">
        <f t="shared" ref="J19:J21" si="0">H19*2.87%</f>
        <v>2439.5</v>
      </c>
      <c r="K19" s="16">
        <f t="shared" ref="K19:K21" si="1">H19*7.1%</f>
        <v>6035</v>
      </c>
      <c r="L19" s="16">
        <f>H19*1.15%</f>
        <v>977.5</v>
      </c>
      <c r="M19" s="16">
        <f t="shared" ref="M19:M21" si="2">H19*3.04%</f>
        <v>2584</v>
      </c>
      <c r="N19" s="16">
        <f t="shared" ref="N19:N21" si="3">H19*7.09%</f>
        <v>6026.5</v>
      </c>
      <c r="O19" s="16">
        <f t="shared" ref="O19:O21" si="4">J19+K19+L19+M19+N19</f>
        <v>18062.5</v>
      </c>
      <c r="P19" s="16">
        <v>25</v>
      </c>
      <c r="Q19" s="16">
        <f t="shared" ref="Q19:Q21" si="5">I19+J19+M19+P19</f>
        <v>13625.56</v>
      </c>
      <c r="R19" s="16">
        <f t="shared" ref="R19:R21" si="6">H19-Q19</f>
        <v>71374.44</v>
      </c>
      <c r="T19" s="29"/>
    </row>
    <row r="20" spans="2:20" s="8" customFormat="1" ht="24.95" customHeight="1" x14ac:dyDescent="0.25">
      <c r="B20" s="25">
        <v>3</v>
      </c>
      <c r="C20" s="26" t="s">
        <v>34</v>
      </c>
      <c r="D20" s="27" t="s">
        <v>32</v>
      </c>
      <c r="E20" s="27" t="s">
        <v>23</v>
      </c>
      <c r="F20" s="25" t="s">
        <v>37</v>
      </c>
      <c r="G20" s="25" t="s">
        <v>20</v>
      </c>
      <c r="H20" s="16">
        <v>60000</v>
      </c>
      <c r="I20" s="28">
        <v>3486.68</v>
      </c>
      <c r="J20" s="16">
        <f t="shared" si="0"/>
        <v>1722</v>
      </c>
      <c r="K20" s="16">
        <f t="shared" si="1"/>
        <v>4260</v>
      </c>
      <c r="L20" s="16">
        <f>H20*1.15%</f>
        <v>690</v>
      </c>
      <c r="M20" s="16">
        <f t="shared" si="2"/>
        <v>1824</v>
      </c>
      <c r="N20" s="16">
        <f t="shared" si="3"/>
        <v>4254</v>
      </c>
      <c r="O20" s="16">
        <f t="shared" si="4"/>
        <v>12750</v>
      </c>
      <c r="P20" s="16">
        <v>25</v>
      </c>
      <c r="Q20" s="16">
        <f t="shared" si="5"/>
        <v>7057.68</v>
      </c>
      <c r="R20" s="16">
        <f t="shared" si="6"/>
        <v>52942.32</v>
      </c>
      <c r="T20" s="29"/>
    </row>
    <row r="21" spans="2:20" s="8" customFormat="1" ht="24.95" hidden="1" customHeight="1" x14ac:dyDescent="0.25">
      <c r="B21" s="25">
        <v>4</v>
      </c>
      <c r="C21" s="26"/>
      <c r="D21" s="27"/>
      <c r="E21" s="27"/>
      <c r="F21" s="25" t="s">
        <v>13</v>
      </c>
      <c r="G21" s="25" t="s">
        <v>19</v>
      </c>
      <c r="H21" s="16"/>
      <c r="I21" s="28"/>
      <c r="J21" s="16">
        <f t="shared" si="0"/>
        <v>0</v>
      </c>
      <c r="K21" s="16">
        <f t="shared" si="1"/>
        <v>0</v>
      </c>
      <c r="L21" s="16"/>
      <c r="M21" s="16">
        <f t="shared" si="2"/>
        <v>0</v>
      </c>
      <c r="N21" s="16">
        <f t="shared" si="3"/>
        <v>0</v>
      </c>
      <c r="O21" s="16">
        <f t="shared" si="4"/>
        <v>0</v>
      </c>
      <c r="P21" s="16"/>
      <c r="Q21" s="16">
        <f t="shared" si="5"/>
        <v>0</v>
      </c>
      <c r="R21" s="16">
        <f t="shared" si="6"/>
        <v>0</v>
      </c>
      <c r="T21" s="29"/>
    </row>
    <row r="22" spans="2:20" ht="24.95" customHeight="1" x14ac:dyDescent="0.25">
      <c r="B22" s="39" t="s">
        <v>17</v>
      </c>
      <c r="C22" s="39"/>
      <c r="D22" s="39"/>
      <c r="E22" s="39"/>
      <c r="F22" s="39"/>
      <c r="G22" s="40"/>
      <c r="H22" s="13">
        <f>SUM(H17:H21)</f>
        <v>230000</v>
      </c>
      <c r="I22" s="13">
        <f>SUM(I17:I21)</f>
        <v>20640.8</v>
      </c>
      <c r="J22" s="13">
        <f>SUM(J17:J21)</f>
        <v>6601</v>
      </c>
      <c r="K22" s="13">
        <f>SUM(K17:K21)</f>
        <v>16330</v>
      </c>
      <c r="L22" s="13">
        <f>SUM(L18:L21)</f>
        <v>2645</v>
      </c>
      <c r="M22" s="13">
        <f t="shared" ref="M22:R22" si="7">SUM(M17:M21)</f>
        <v>6992</v>
      </c>
      <c r="N22" s="13">
        <f t="shared" si="7"/>
        <v>16307</v>
      </c>
      <c r="O22" s="13">
        <f t="shared" si="7"/>
        <v>48875</v>
      </c>
      <c r="P22" s="13">
        <f t="shared" si="7"/>
        <v>75</v>
      </c>
      <c r="Q22" s="13">
        <f t="shared" si="7"/>
        <v>34308.800000000003</v>
      </c>
      <c r="R22" s="13">
        <f t="shared" si="7"/>
        <v>195691.2</v>
      </c>
    </row>
    <row r="23" spans="2:20" ht="24.95" customHeight="1" x14ac:dyDescent="0.25">
      <c r="H23" s="17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20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/>
    <row r="29" spans="2:20" ht="24.95" customHeight="1" x14ac:dyDescent="0.25">
      <c r="I29" s="35"/>
    </row>
    <row r="30" spans="2:20" ht="24.95" customHeight="1" x14ac:dyDescent="0.25">
      <c r="D30" s="35"/>
      <c r="I30" s="38" t="s">
        <v>35</v>
      </c>
    </row>
    <row r="31" spans="2:20" ht="24.95" customHeight="1" x14ac:dyDescent="0.4">
      <c r="D31" s="34"/>
      <c r="I31" s="36" t="s">
        <v>36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37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2024-04-01T15:10:14Z</cp:lastPrinted>
  <dcterms:created xsi:type="dcterms:W3CDTF">2017-09-27T15:04:47Z</dcterms:created>
  <dcterms:modified xsi:type="dcterms:W3CDTF">2024-04-01T15:11:34Z</dcterms:modified>
</cp:coreProperties>
</file>