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RHH\Desktop\DOCUMENTOS PAGINA RAI\"/>
    </mc:Choice>
  </mc:AlternateContent>
  <xr:revisionPtr revIDLastSave="0" documentId="13_ncr:1_{2B060BAF-1A71-408F-9E51-76ACED4ACD7C}" xr6:coauthVersionLast="47" xr6:coauthVersionMax="47" xr10:uidLastSave="{00000000-0000-0000-0000-000000000000}"/>
  <bookViews>
    <workbookView xWindow="2610" yWindow="2040" windowWidth="12750" windowHeight="8760" xr2:uid="{00000000-000D-0000-FFFF-FFFF00000000}"/>
  </bookViews>
  <sheets>
    <sheet name="Nom. Temporal, Mayo 2025" sheetId="3" r:id="rId1"/>
    <sheet name="Hoja1" sheetId="4" r:id="rId2"/>
  </sheets>
  <definedNames>
    <definedName name="_xlnm._FilterDatabase" localSheetId="0" hidden="1">'Nom. Temporal, Mayo 2025'!#REF!</definedName>
    <definedName name="_xlnm.Print_Area" localSheetId="0">'Nom. Temporal, Mayo 2025'!$B$2:$R$32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'Nom. Temporal, Mayo 2025'!$1:$16</definedName>
  </definedNames>
  <calcPr calcId="18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3" l="1"/>
  <c r="I22" i="3"/>
  <c r="P22" i="3"/>
  <c r="L20" i="3" l="1"/>
  <c r="L19" i="3"/>
  <c r="N21" i="3" l="1"/>
  <c r="M21" i="3"/>
  <c r="K21" i="3"/>
  <c r="J21" i="3"/>
  <c r="N20" i="3"/>
  <c r="M20" i="3"/>
  <c r="K20" i="3"/>
  <c r="J20" i="3"/>
  <c r="N19" i="3"/>
  <c r="M19" i="3"/>
  <c r="K19" i="3"/>
  <c r="J19" i="3"/>
  <c r="N18" i="3"/>
  <c r="N22" i="3" s="1"/>
  <c r="M18" i="3"/>
  <c r="L18" i="3"/>
  <c r="L22" i="3" s="1"/>
  <c r="K18" i="3"/>
  <c r="J18" i="3"/>
  <c r="K22" i="3" l="1"/>
  <c r="M22" i="3"/>
  <c r="Q20" i="3"/>
  <c r="R20" i="3" s="1"/>
  <c r="J22" i="3"/>
  <c r="O21" i="3"/>
  <c r="Q21" i="3"/>
  <c r="R21" i="3" s="1"/>
  <c r="O19" i="3"/>
  <c r="Q19" i="3"/>
  <c r="R19" i="3" s="1"/>
  <c r="O18" i="3"/>
  <c r="O20" i="3"/>
  <c r="Q18" i="3"/>
  <c r="Q22" i="3" s="1"/>
  <c r="O22" i="3" l="1"/>
  <c r="R18" i="3"/>
  <c r="R22" i="3" s="1"/>
</calcChain>
</file>

<file path=xl/sharedStrings.xml><?xml version="1.0" encoding="utf-8"?>
<sst xmlns="http://schemas.openxmlformats.org/spreadsheetml/2006/main" count="49" uniqueCount="43">
  <si>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</si>
  <si>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</si>
  <si>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</si>
  <si>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</si>
  <si>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</si>
  <si>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</si>
  <si>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</si>
  <si>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</si>
  <si>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</si>
  <si>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</si>
  <si>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</si>
  <si>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</si>
  <si>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</si>
  <si>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</si>
  <si>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</si>
  <si>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</si>
  <si>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</si>
  <si>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</si>
  <si>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</si>
  <si>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</si>
  <si>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</si>
  <si>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</si>
  <si>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Despacho de Presidente</t>
  </si>
  <si>
    <t xml:space="preserve">División Administrativa </t>
  </si>
  <si>
    <t>Area</t>
  </si>
  <si>
    <t xml:space="preserve">Otros </t>
  </si>
  <si>
    <t>Sueldo en RD$</t>
  </si>
  <si>
    <t xml:space="preserve">Enc. División Difusión y Promoción Obras de Duarte </t>
  </si>
  <si>
    <t xml:space="preserve">Encargado Administrativo </t>
  </si>
  <si>
    <t xml:space="preserve">Responsable de Acceso a la Información Pública </t>
  </si>
  <si>
    <t>Lcdo. Victor C. Zabala Sánchez,</t>
  </si>
  <si>
    <t xml:space="preserve">Enc. Div. Recursos Humanos </t>
  </si>
  <si>
    <t xml:space="preserve">Temporal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</si>
  <si>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</si>
  <si>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Enc. Sección Planificación y Desarrollo</t>
  </si>
  <si>
    <t xml:space="preserve">Jacinto E. Pichardo Vicioso </t>
  </si>
  <si>
    <t xml:space="preserve">Junior S. Torres Morel </t>
  </si>
  <si>
    <t xml:space="preserve">Miriam Y. del Jesús Castillo </t>
  </si>
  <si>
    <t>Ruth M. Gómez Rodríguez</t>
  </si>
  <si>
    <t xml:space="preserve">Div. Difusión y Promoción Obras de Duarte </t>
  </si>
  <si>
    <t xml:space="preserve"> </t>
  </si>
  <si>
    <t>Sec.  Planificación y Desarrollo</t>
  </si>
  <si>
    <t>Nómina Personal Temporal, Mayo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</si>
</sst>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name val="Malgun Gothic"/>
      <family val="2"/>
    </font>
    <font>
      <sz val="13"/>
      <name val="Malgun Gothic"/>
      <family val="2"/>
    </font>
    <font>
      <b/>
      <sz val="13"/>
      <color theme="0"/>
      <name val="Malgun Gothic"/>
      <family val="2"/>
    </font>
    <font>
      <b/>
      <sz val="16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4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0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34" fillId="2" borderId="0" xfId="0" applyFont="1" applyFill="1"/>
    <xf numFmtId="0" fontId="35" fillId="2" borderId="0" xfId="0" applyFont="1" applyFill="1" applyAlignment="1">
      <alignment horizontal="center" vertical="center"/>
    </xf>
    <xf numFmtId="0" fontId="36" fillId="37" borderId="14" xfId="0" applyFont="1" applyFill="1" applyBorder="1" applyAlignment="1">
      <alignment vertical="center"/>
    </xf>
    <xf numFmtId="0" fontId="36" fillId="37" borderId="15" xfId="0" applyFont="1" applyFill="1" applyBorder="1"/>
    <xf numFmtId="0" fontId="36" fillId="37" borderId="11" xfId="0" applyFont="1" applyFill="1" applyBorder="1"/>
    <xf numFmtId="0" fontId="36" fillId="37" borderId="15" xfId="0" applyFont="1" applyFill="1" applyBorder="1" applyAlignment="1">
      <alignment horizontal="center"/>
    </xf>
    <xf numFmtId="4" fontId="37" fillId="37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43" fontId="38" fillId="34" borderId="13" xfId="45" applyFont="1" applyFill="1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0" fontId="40" fillId="0" borderId="1" xfId="0" applyFont="1" applyBorder="1" applyAlignment="1">
      <alignment horizontal="center" vertical="center"/>
    </xf>
    <xf numFmtId="4" fontId="40" fillId="0" borderId="1" xfId="0" applyNumberFormat="1" applyFont="1" applyBorder="1" applyAlignment="1">
      <alignment horizontal="center" vertical="center"/>
    </xf>
    <xf numFmtId="4" fontId="40" fillId="2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vertical="center"/>
    </xf>
    <xf numFmtId="0" fontId="41" fillId="0" borderId="1" xfId="0" applyFont="1" applyBorder="1" applyAlignment="1">
      <alignment horizontal="center" vertical="center" wrapText="1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1" quotePrefix="1" applyFont="1" applyFill="1" applyAlignment="1">
      <alignment horizontal="center"/>
    </xf>
    <xf numFmtId="0" fontId="28" fillId="2" borderId="0" xfId="1" applyFont="1" applyFill="1" applyAlignment="1">
      <alignment horizontal="center"/>
    </xf>
    <xf numFmtId="0" fontId="24" fillId="2" borderId="0" xfId="1" applyFont="1" applyFill="1" applyAlignment="1">
      <alignment horizontal="center" vertical="top"/>
    </xf>
    <xf numFmtId="0" fontId="36" fillId="2" borderId="17" xfId="0" applyFont="1" applyFill="1" applyBorder="1" applyAlignment="1">
      <alignment horizontal="right" vertical="center"/>
    </xf>
    <xf numFmtId="0" fontId="36" fillId="2" borderId="18" xfId="0" applyFont="1" applyFill="1" applyBorder="1" applyAlignment="1">
      <alignment horizontal="right" vertical="center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 xr:uid="{00000000-0005-0000-0000-000021000000}"/>
    <cellStyle name="Neutral" xfId="9" builtinId="28" customBuiltin="1"/>
    <cellStyle name="Normal" xfId="0" builtinId="0"/>
    <cellStyle name="Normal 2" xfId="1" xr:uid="{00000000-0005-0000-0000-000024000000}"/>
    <cellStyle name="Normal 4 3" xfId="43" xr:uid="{00000000-0005-0000-0000-000025000000}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77</xdr:row>
      <xdr:rowOff>114300</xdr:rowOff>
    </xdr:from>
    <xdr:to>
      <xdr:col>11</xdr:col>
      <xdr:colOff>627714</xdr:colOff>
      <xdr:row>116</xdr:row>
      <xdr:rowOff>0</xdr:rowOff>
    </xdr:to>
    <xdr:pic>
      <xdr:nvPicPr>
        <xdr:cNvPr id="2" name="Imagen 2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3009900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72</xdr:row>
      <xdr:rowOff>66675</xdr:rowOff>
    </xdr:from>
    <xdr:to>
      <xdr:col>15</xdr:col>
      <xdr:colOff>503851</xdr:colOff>
      <xdr:row>83</xdr:row>
      <xdr:rowOff>77930</xdr:rowOff>
    </xdr:to>
    <xdr:pic>
      <xdr:nvPicPr>
        <xdr:cNvPr id="3" name="Imagen 2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83500" y="29098875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75</xdr:row>
      <xdr:rowOff>66675</xdr:rowOff>
    </xdr:from>
    <xdr:to>
      <xdr:col>11</xdr:col>
      <xdr:colOff>323850</xdr:colOff>
      <xdr:row>113</xdr:row>
      <xdr:rowOff>145473</xdr:rowOff>
    </xdr:to>
    <xdr:pic>
      <xdr:nvPicPr>
        <xdr:cNvPr id="4" name="Imagen 2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967037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70</xdr:row>
      <xdr:rowOff>85725</xdr:rowOff>
    </xdr:from>
    <xdr:to>
      <xdr:col>20</xdr:col>
      <xdr:colOff>479186</xdr:colOff>
      <xdr:row>108</xdr:row>
      <xdr:rowOff>161926</xdr:rowOff>
    </xdr:to>
    <xdr:pic>
      <xdr:nvPicPr>
        <xdr:cNvPr id="5" name="Imagen 2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583525" y="28736925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1190625</xdr:colOff>
      <xdr:row>8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9"/>
  <sheetViews>
    <sheetView tabSelected="1" view="pageBreakPreview" topLeftCell="B1" zoomScale="40" zoomScaleNormal="100" zoomScaleSheetLayoutView="40" workbookViewId="0">
      <selection activeCell="D21" sqref="D21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4" customWidth="1"/>
    <col min="3" max="3" width="51.5703125" style="2" customWidth="1"/>
    <col min="4" max="4" width="43.28515625" style="2" customWidth="1"/>
    <col min="5" max="5" width="44.42578125" style="2" customWidth="1"/>
    <col min="6" max="6" width="18" style="5" customWidth="1"/>
    <col min="7" max="7" width="17.140625" style="5" customWidth="1"/>
    <col min="8" max="8" width="23.570312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7" width="20.7109375" style="2" customWidth="1"/>
    <col min="18" max="18" width="25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spans="2:18" s="8" customFormat="1" ht="20.100000000000001" customHeight="1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</row>
    <row r="8" spans="2:18" s="8" customFormat="1" ht="20.100000000000001" customHeight="1" x14ac:dyDescent="0.25"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</row>
    <row r="9" spans="2:18" s="8" customFormat="1" ht="20.100000000000001" customHeight="1" x14ac:dyDescent="0.25"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2:18" s="8" customFormat="1" ht="20.100000000000001" customHeight="1" x14ac:dyDescent="0.35">
      <c r="B10" s="46" t="s">
        <v>42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48" t="s">
        <v>33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</row>
    <row r="13" spans="2:18" s="8" customFormat="1" ht="5.25" customHeight="1" x14ac:dyDescent="0.25">
      <c r="B13" s="41"/>
      <c r="C13" s="41"/>
      <c r="D13" s="41"/>
      <c r="E13" s="42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</row>
    <row r="14" spans="2:18" s="1" customFormat="1" ht="20.100000000000001" customHeight="1" x14ac:dyDescent="0.2">
      <c r="B14" s="51" t="s">
        <v>7</v>
      </c>
      <c r="C14" s="51" t="s">
        <v>10</v>
      </c>
      <c r="D14" s="57" t="s">
        <v>21</v>
      </c>
      <c r="E14" s="20"/>
      <c r="F14" s="59" t="s">
        <v>1</v>
      </c>
      <c r="G14" s="53" t="s">
        <v>17</v>
      </c>
      <c r="H14" s="62" t="s">
        <v>26</v>
      </c>
      <c r="I14" s="51" t="s">
        <v>13</v>
      </c>
      <c r="J14" s="53" t="s">
        <v>15</v>
      </c>
      <c r="K14" s="53"/>
      <c r="L14" s="53"/>
      <c r="M14" s="53"/>
      <c r="N14" s="53"/>
      <c r="O14" s="53"/>
      <c r="P14" s="19"/>
      <c r="Q14" s="19" t="s">
        <v>0</v>
      </c>
      <c r="R14" s="51" t="s">
        <v>14</v>
      </c>
    </row>
    <row r="15" spans="2:18" s="1" customFormat="1" ht="20.100000000000001" customHeight="1" x14ac:dyDescent="0.2">
      <c r="B15" s="51"/>
      <c r="C15" s="51"/>
      <c r="D15" s="57"/>
      <c r="E15" s="17" t="s">
        <v>24</v>
      </c>
      <c r="F15" s="59"/>
      <c r="G15" s="53"/>
      <c r="H15" s="62"/>
      <c r="I15" s="51"/>
      <c r="J15" s="54" t="s">
        <v>2</v>
      </c>
      <c r="K15" s="54"/>
      <c r="L15" s="54" t="s">
        <v>11</v>
      </c>
      <c r="M15" s="56" t="s">
        <v>9</v>
      </c>
      <c r="N15" s="56"/>
      <c r="O15" s="54" t="s">
        <v>8</v>
      </c>
      <c r="P15" s="21" t="s">
        <v>25</v>
      </c>
      <c r="Q15" s="54" t="s">
        <v>12</v>
      </c>
      <c r="R15" s="51"/>
    </row>
    <row r="16" spans="2:18" s="1" customFormat="1" ht="20.100000000000001" customHeight="1" x14ac:dyDescent="0.2">
      <c r="B16" s="52"/>
      <c r="C16" s="52"/>
      <c r="D16" s="58"/>
      <c r="E16" s="16"/>
      <c r="F16" s="60"/>
      <c r="G16" s="61"/>
      <c r="H16" s="63"/>
      <c r="I16" s="52"/>
      <c r="J16" s="12" t="s">
        <v>3</v>
      </c>
      <c r="K16" s="12" t="s">
        <v>4</v>
      </c>
      <c r="L16" s="55"/>
      <c r="M16" s="12" t="s">
        <v>5</v>
      </c>
      <c r="N16" s="12" t="s">
        <v>6</v>
      </c>
      <c r="O16" s="55"/>
      <c r="P16" s="22" t="s">
        <v>20</v>
      </c>
      <c r="Q16" s="55"/>
      <c r="R16" s="52"/>
    </row>
    <row r="17" spans="2:20" s="8" customFormat="1" ht="24.95" customHeight="1" x14ac:dyDescent="0.35">
      <c r="B17" s="28" t="s">
        <v>22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2:20" s="8" customFormat="1" ht="73.5" customHeight="1" x14ac:dyDescent="0.25">
      <c r="B18" s="33">
        <v>1</v>
      </c>
      <c r="C18" s="35" t="s">
        <v>35</v>
      </c>
      <c r="D18" s="40" t="s">
        <v>27</v>
      </c>
      <c r="E18" s="40" t="s">
        <v>39</v>
      </c>
      <c r="F18" s="36" t="s">
        <v>32</v>
      </c>
      <c r="G18" s="36" t="s">
        <v>18</v>
      </c>
      <c r="H18" s="37">
        <v>100000</v>
      </c>
      <c r="I18" s="38">
        <v>8577.06</v>
      </c>
      <c r="J18" s="37">
        <f>H18*2.87%</f>
        <v>2870</v>
      </c>
      <c r="K18" s="37">
        <f>H18*7.1%</f>
        <v>7100</v>
      </c>
      <c r="L18" s="37">
        <f>H18*1.15%</f>
        <v>1150</v>
      </c>
      <c r="M18" s="37">
        <f>H18*3.04%</f>
        <v>3040</v>
      </c>
      <c r="N18" s="37">
        <f>H18*7.09%</f>
        <v>7090</v>
      </c>
      <c r="O18" s="37">
        <f>J18+K18+L18+M18+N18</f>
        <v>21250</v>
      </c>
      <c r="P18" s="37">
        <v>25</v>
      </c>
      <c r="Q18" s="37">
        <f>I18+J18+M18+P18</f>
        <v>14512.06</v>
      </c>
      <c r="R18" s="37">
        <f>H18-Q18</f>
        <v>85487.94</v>
      </c>
      <c r="T18" s="18"/>
    </row>
    <row r="19" spans="2:20" s="8" customFormat="1" ht="42" customHeight="1" x14ac:dyDescent="0.25">
      <c r="B19" s="33">
        <v>2</v>
      </c>
      <c r="C19" s="35" t="s">
        <v>36</v>
      </c>
      <c r="D19" s="39" t="s">
        <v>28</v>
      </c>
      <c r="E19" s="39" t="s">
        <v>23</v>
      </c>
      <c r="F19" s="36" t="s">
        <v>32</v>
      </c>
      <c r="G19" s="36" t="s">
        <v>18</v>
      </c>
      <c r="H19" s="37">
        <v>100000</v>
      </c>
      <c r="I19" s="38">
        <v>8577.06</v>
      </c>
      <c r="J19" s="37">
        <f t="shared" ref="J19:J21" si="0">H19*2.87%</f>
        <v>2870</v>
      </c>
      <c r="K19" s="37">
        <f t="shared" ref="K19:K21" si="1">H19*7.1%</f>
        <v>7100</v>
      </c>
      <c r="L19" s="37">
        <f>H19*1.15%</f>
        <v>1150</v>
      </c>
      <c r="M19" s="37">
        <f t="shared" ref="M19:M21" si="2">H19*3.04%</f>
        <v>3040</v>
      </c>
      <c r="N19" s="37">
        <f t="shared" ref="N19:N21" si="3">H19*7.09%</f>
        <v>7090</v>
      </c>
      <c r="O19" s="37">
        <f t="shared" ref="O19:O21" si="4">J19+K19+L19+M19+N19</f>
        <v>21250</v>
      </c>
      <c r="P19" s="37">
        <v>25</v>
      </c>
      <c r="Q19" s="37">
        <f t="shared" ref="Q19:Q21" si="5">I19+J19+M19+P19</f>
        <v>14512.06</v>
      </c>
      <c r="R19" s="37">
        <f t="shared" ref="R19:R21" si="6">H19-Q19</f>
        <v>85487.94</v>
      </c>
      <c r="T19" s="18"/>
    </row>
    <row r="20" spans="2:20" s="8" customFormat="1" ht="49.5" customHeight="1" x14ac:dyDescent="0.25">
      <c r="B20" s="33">
        <v>3</v>
      </c>
      <c r="C20" s="35" t="s">
        <v>37</v>
      </c>
      <c r="D20" s="39" t="s">
        <v>29</v>
      </c>
      <c r="E20" s="39" t="s">
        <v>22</v>
      </c>
      <c r="F20" s="36" t="s">
        <v>32</v>
      </c>
      <c r="G20" s="36" t="s">
        <v>19</v>
      </c>
      <c r="H20" s="37">
        <v>60000</v>
      </c>
      <c r="I20" s="38">
        <v>3486.68</v>
      </c>
      <c r="J20" s="37">
        <f t="shared" si="0"/>
        <v>1722</v>
      </c>
      <c r="K20" s="37">
        <f t="shared" si="1"/>
        <v>4260</v>
      </c>
      <c r="L20" s="37">
        <f>H20*1.15%</f>
        <v>690</v>
      </c>
      <c r="M20" s="37">
        <f t="shared" si="2"/>
        <v>1824</v>
      </c>
      <c r="N20" s="37">
        <f t="shared" si="3"/>
        <v>4254</v>
      </c>
      <c r="O20" s="37">
        <f t="shared" si="4"/>
        <v>12750</v>
      </c>
      <c r="P20" s="37">
        <v>25</v>
      </c>
      <c r="Q20" s="37">
        <f t="shared" si="5"/>
        <v>7057.68</v>
      </c>
      <c r="R20" s="37">
        <f t="shared" si="6"/>
        <v>52942.32</v>
      </c>
      <c r="T20" s="18"/>
    </row>
    <row r="21" spans="2:20" s="8" customFormat="1" ht="42" customHeight="1" x14ac:dyDescent="0.25">
      <c r="B21" s="33">
        <v>4</v>
      </c>
      <c r="C21" s="35" t="s">
        <v>38</v>
      </c>
      <c r="D21" s="39" t="s">
        <v>34</v>
      </c>
      <c r="E21" s="39" t="s">
        <v>41</v>
      </c>
      <c r="F21" s="36" t="s">
        <v>32</v>
      </c>
      <c r="G21" s="36" t="s">
        <v>19</v>
      </c>
      <c r="H21" s="37">
        <v>80000</v>
      </c>
      <c r="I21" s="38">
        <v>7400.87</v>
      </c>
      <c r="J21" s="37">
        <f t="shared" si="0"/>
        <v>2296</v>
      </c>
      <c r="K21" s="37">
        <f t="shared" si="1"/>
        <v>5680</v>
      </c>
      <c r="L21" s="37">
        <v>920</v>
      </c>
      <c r="M21" s="37">
        <f t="shared" si="2"/>
        <v>2432</v>
      </c>
      <c r="N21" s="37">
        <f t="shared" si="3"/>
        <v>5672</v>
      </c>
      <c r="O21" s="37">
        <f t="shared" si="4"/>
        <v>17000</v>
      </c>
      <c r="P21" s="37">
        <v>25</v>
      </c>
      <c r="Q21" s="37">
        <f t="shared" si="5"/>
        <v>12153.87</v>
      </c>
      <c r="R21" s="37">
        <f t="shared" si="6"/>
        <v>67846.13</v>
      </c>
      <c r="T21" s="18"/>
    </row>
    <row r="22" spans="2:20" ht="24.95" customHeight="1" x14ac:dyDescent="0.25">
      <c r="B22" s="49" t="s">
        <v>16</v>
      </c>
      <c r="C22" s="49"/>
      <c r="D22" s="49"/>
      <c r="E22" s="49"/>
      <c r="F22" s="49"/>
      <c r="G22" s="50"/>
      <c r="H22" s="34">
        <f>SUM(H17:H21)</f>
        <v>340000</v>
      </c>
      <c r="I22" s="34">
        <f>SUM(I17:I21)</f>
        <v>28041.67</v>
      </c>
      <c r="J22" s="34">
        <f>SUM(J17:J21)</f>
        <v>9758</v>
      </c>
      <c r="K22" s="34">
        <f>SUM(K17:K21)</f>
        <v>24140</v>
      </c>
      <c r="L22" s="34">
        <f>SUM(L18:L21)</f>
        <v>3910</v>
      </c>
      <c r="M22" s="34">
        <f t="shared" ref="M22:R22" si="7">SUM(M17:M21)</f>
        <v>10336</v>
      </c>
      <c r="N22" s="34">
        <f t="shared" si="7"/>
        <v>24106</v>
      </c>
      <c r="O22" s="34">
        <f t="shared" si="7"/>
        <v>72250</v>
      </c>
      <c r="P22" s="34">
        <f t="shared" si="7"/>
        <v>100</v>
      </c>
      <c r="Q22" s="34">
        <f t="shared" si="7"/>
        <v>48235.67</v>
      </c>
      <c r="R22" s="34">
        <f t="shared" si="7"/>
        <v>291764.33</v>
      </c>
    </row>
    <row r="23" spans="2:20" ht="24.95" customHeight="1" x14ac:dyDescent="0.25">
      <c r="H23" s="13"/>
      <c r="O23" s="6"/>
      <c r="P23" s="6"/>
      <c r="Q23" s="6"/>
      <c r="R23" s="6"/>
    </row>
    <row r="24" spans="2:20" ht="24.95" customHeight="1" x14ac:dyDescent="0.25">
      <c r="O24" s="6"/>
      <c r="P24" s="6"/>
      <c r="Q24" s="6"/>
      <c r="R24" s="6"/>
    </row>
    <row r="25" spans="2:20" ht="24.95" customHeight="1" x14ac:dyDescent="0.25">
      <c r="B25" s="15"/>
      <c r="O25" s="6"/>
      <c r="P25" s="6"/>
      <c r="Q25" s="6"/>
      <c r="R25" s="6"/>
    </row>
    <row r="26" spans="2:20" ht="24.95" customHeight="1" x14ac:dyDescent="0.25">
      <c r="I26" s="3"/>
    </row>
    <row r="27" spans="2:20" ht="24.95" customHeight="1" x14ac:dyDescent="0.25"/>
    <row r="28" spans="2:20" ht="24.95" customHeight="1" x14ac:dyDescent="0.25">
      <c r="F28" s="5" t="s">
        <v>40</v>
      </c>
    </row>
    <row r="29" spans="2:20" ht="24.95" customHeight="1" x14ac:dyDescent="0.25">
      <c r="I29" s="24"/>
    </row>
    <row r="30" spans="2:20" ht="24.95" customHeight="1" x14ac:dyDescent="0.25">
      <c r="D30" s="24"/>
      <c r="I30" s="27" t="s">
        <v>30</v>
      </c>
    </row>
    <row r="31" spans="2:20" ht="24.95" customHeight="1" x14ac:dyDescent="0.4">
      <c r="D31" s="23"/>
      <c r="I31" s="25" t="s">
        <v>31</v>
      </c>
    </row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25"/>
    <row r="39" spans="9:9" ht="24.95" customHeight="1" x14ac:dyDescent="0.25"/>
    <row r="40" spans="9:9" ht="24.95" customHeight="1" x14ac:dyDescent="0.4">
      <c r="I40" s="26"/>
    </row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</sheetData>
  <mergeCells count="21">
    <mergeCell ref="B22:G22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  <mergeCell ref="B13:R13"/>
    <mergeCell ref="B6:R7"/>
    <mergeCell ref="B8:R8"/>
    <mergeCell ref="B9:R9"/>
    <mergeCell ref="B10:R10"/>
    <mergeCell ref="B12:R12"/>
  </mergeCells>
  <printOptions horizontalCentered="1"/>
  <pageMargins left="0.23622047244094491" right="0.23622047244094491" top="0.74803149606299213" bottom="1.1417322834645669" header="0.31496062992125984" footer="0.31496062992125984"/>
  <pageSetup paperSize="5" scale="35" fitToHeight="200" orientation="landscape" r:id="rId1"/>
  <headerFooter>
    <oddFooter>&amp;R&amp;"-,Bold"&amp;P -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Nom. Temporal, Mayo 2025</vt:lpstr>
      <vt:lpstr>Hoja1</vt:lpstr>
      <vt:lpstr>'Nom. Temporal, Mayo 2025'!Área_de_impresión</vt:lpstr>
      <vt:lpstr>'Nom. Temporal, Mayo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Recursos Humanos Instituto Duartiano</cp:lastModifiedBy>
  <cp:lastPrinted>2025-05-28T15:12:20Z</cp:lastPrinted>
  <dcterms:created xsi:type="dcterms:W3CDTF">2017-09-27T15:04:47Z</dcterms:created>
  <dcterms:modified xsi:type="dcterms:W3CDTF">2025-05-28T15:13:47Z</dcterms:modified>
</cp:coreProperties>
</file>