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9 CARGADOS SEPTIEMBRE 2026\SECCIÓN RRHH\"/>
    </mc:Choice>
  </mc:AlternateContent>
  <xr:revisionPtr revIDLastSave="0" documentId="13_ncr:1_{F3F39CB7-478F-4202-9340-44FD37CFFE5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Nom. Temporal, sept 2026" sheetId="7" r:id="rId1"/>
  </sheets>
  <definedNames>
    <definedName name="_xlnm._FilterDatabase" localSheetId="0" hidden="1">'Nom. Temporal, sept 2026'!#REF!</definedName>
    <definedName name="_xlnm.Print_Area" localSheetId="0">'Nom. Temporal, sept 2026'!$A$1:$R$30</definedName>
    <definedName name="DATOS" localSheetId="0">#REF!</definedName>
    <definedName name="DATOS">#REF!</definedName>
    <definedName name="DATOSS" localSheetId="0">#REF!</definedName>
    <definedName name="DATOSS">#REF!</definedName>
    <definedName name="Print_Area" localSheetId="0">'Nom. Temporal, sept 2026'!$B$2:$R$30</definedName>
    <definedName name="Print_Titles" localSheetId="0">'Nom. Temporal, sept 2026'!$1:$16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1" i="7" l="1"/>
  <c r="P24" i="7" l="1"/>
  <c r="I24" i="7"/>
  <c r="H24" i="7"/>
  <c r="N23" i="7"/>
  <c r="M23" i="7"/>
  <c r="K23" i="7"/>
  <c r="J23" i="7"/>
  <c r="N22" i="7"/>
  <c r="M22" i="7"/>
  <c r="K22" i="7"/>
  <c r="J22" i="7"/>
  <c r="Q22" i="7" s="1"/>
  <c r="R22" i="7" s="1"/>
  <c r="N21" i="7"/>
  <c r="M21" i="7"/>
  <c r="K21" i="7"/>
  <c r="J21" i="7"/>
  <c r="Q21" i="7" s="1"/>
  <c r="R21" i="7" s="1"/>
  <c r="N20" i="7"/>
  <c r="M20" i="7"/>
  <c r="L20" i="7"/>
  <c r="K20" i="7"/>
  <c r="J20" i="7"/>
  <c r="Q20" i="7" s="1"/>
  <c r="R20" i="7" s="1"/>
  <c r="N19" i="7"/>
  <c r="M19" i="7"/>
  <c r="L19" i="7"/>
  <c r="K19" i="7"/>
  <c r="J19" i="7"/>
  <c r="Q19" i="7" s="1"/>
  <c r="R19" i="7" s="1"/>
  <c r="N18" i="7"/>
  <c r="M18" i="7"/>
  <c r="M24" i="7" s="1"/>
  <c r="L18" i="7"/>
  <c r="L24" i="7" s="1"/>
  <c r="K18" i="7"/>
  <c r="J18" i="7"/>
  <c r="Q18" i="7" s="1"/>
  <c r="K24" i="7" l="1"/>
  <c r="N24" i="7"/>
  <c r="O23" i="7"/>
  <c r="Q23" i="7"/>
  <c r="R23" i="7" s="1"/>
  <c r="Q24" i="7"/>
  <c r="R18" i="7"/>
  <c r="R24" i="7" s="1"/>
  <c r="O22" i="7"/>
  <c r="J24" i="7"/>
  <c r="O21" i="7"/>
  <c r="O18" i="7"/>
  <c r="O19" i="7"/>
  <c r="O20" i="7"/>
  <c r="O24" i="7" l="1"/>
</calcChain>
</file>

<file path=xl/sharedStrings.xml><?xml version="1.0" encoding="utf-8"?>
<sst xmlns="http://schemas.openxmlformats.org/spreadsheetml/2006/main" count="59" uniqueCount="48">
  <si>
    <t>Total Retenciones y Aportes</t>
  </si>
  <si>
    <t>Estatus</t>
  </si>
  <si>
    <t>Seguro de Pensión (9.97%)</t>
  </si>
  <si>
    <t>Empleado (2.87%)</t>
  </si>
  <si>
    <t>Patronal (7.10%)</t>
  </si>
  <si>
    <t>Empleado (3.04%)</t>
  </si>
  <si>
    <t>Patronal (7.09%)</t>
  </si>
  <si>
    <t xml:space="preserve">No. </t>
  </si>
  <si>
    <t>Sub-total TSS</t>
  </si>
  <si>
    <t>Seguro de Salud (10.53%)</t>
  </si>
  <si>
    <t>Nombre</t>
  </si>
  <si>
    <t>Riesgos Laborales
(1.15%)</t>
  </si>
  <si>
    <t>Deducción
Empleado</t>
  </si>
  <si>
    <t>ISR 
Ley 11-92</t>
  </si>
  <si>
    <t>Sueldo Neto 
en RD$</t>
  </si>
  <si>
    <t>Seguridad Social (Ley No.87-01)</t>
  </si>
  <si>
    <t>Totales en RD$</t>
  </si>
  <si>
    <t>Género</t>
  </si>
  <si>
    <t>Masculino</t>
  </si>
  <si>
    <t>Femenino</t>
  </si>
  <si>
    <t>Descuentos</t>
  </si>
  <si>
    <t>Cargo En Nomina</t>
  </si>
  <si>
    <t>Despacho de Presidente</t>
  </si>
  <si>
    <t xml:space="preserve">División Administrativa </t>
  </si>
  <si>
    <t>Area</t>
  </si>
  <si>
    <t xml:space="preserve">Otros </t>
  </si>
  <si>
    <t>Sueldo en RD$</t>
  </si>
  <si>
    <t xml:space="preserve">Enc. División Difusión y Promoción Obras de Duarte </t>
  </si>
  <si>
    <t xml:space="preserve">Encargado Administrativo </t>
  </si>
  <si>
    <t xml:space="preserve">Responsable de Acceso a la Información Pública </t>
  </si>
  <si>
    <t xml:space="preserve">Enc. Div. Recursos Humanos </t>
  </si>
  <si>
    <t xml:space="preserve">Temporal </t>
  </si>
  <si>
    <t>Enc. Sección Planificación y Desarrollo</t>
  </si>
  <si>
    <t xml:space="preserve">Jacinto E. Pichardo Vicioso </t>
  </si>
  <si>
    <t xml:space="preserve">Junior S. Torres Morel </t>
  </si>
  <si>
    <t xml:space="preserve">Miriam Y. del Jesús Castillo </t>
  </si>
  <si>
    <t>Ruth M. Gómez Rodríguez</t>
  </si>
  <si>
    <t xml:space="preserve">Div. Difusión y Promoción Obras de Duarte </t>
  </si>
  <si>
    <t xml:space="preserve"> </t>
  </si>
  <si>
    <t>Sec.  Planificación y Desarrollo</t>
  </si>
  <si>
    <t xml:space="preserve">Yudelka  E. Vargas Sánchez </t>
  </si>
  <si>
    <t xml:space="preserve">Relacionador (a)  Publico </t>
  </si>
  <si>
    <t xml:space="preserve">Freddy A. Aquino Portes </t>
  </si>
  <si>
    <t xml:space="preserve">Soporte Técnico Informatico </t>
  </si>
  <si>
    <t xml:space="preserve">División  Administrativa </t>
  </si>
  <si>
    <r>
      <rPr>
        <b/>
        <sz val="18"/>
        <color theme="1"/>
        <rFont val="Malgun Gothic"/>
        <family val="2"/>
      </rPr>
      <t>CAPITULO:</t>
    </r>
    <r>
      <rPr>
        <sz val="18"/>
        <color theme="1"/>
        <rFont val="Malgun Gothic"/>
        <family val="2"/>
      </rPr>
      <t xml:space="preserve"> 5137          </t>
    </r>
    <r>
      <rPr>
        <b/>
        <sz val="18"/>
        <color theme="1"/>
        <rFont val="Malgun Gothic"/>
        <family val="2"/>
      </rPr>
      <t xml:space="preserve">SUBCAPITULO: </t>
    </r>
    <r>
      <rPr>
        <sz val="18"/>
        <color theme="1"/>
        <rFont val="Malgun Gothic"/>
        <family val="2"/>
      </rPr>
      <t xml:space="preserve">01        </t>
    </r>
    <r>
      <rPr>
        <b/>
        <sz val="18"/>
        <color theme="1"/>
        <rFont val="Malgun Gothic"/>
        <family val="2"/>
      </rPr>
      <t xml:space="preserve">  DAF: </t>
    </r>
    <r>
      <rPr>
        <sz val="18"/>
        <color theme="1"/>
        <rFont val="Malgun Gothic"/>
        <family val="2"/>
      </rPr>
      <t xml:space="preserve">01         </t>
    </r>
    <r>
      <rPr>
        <b/>
        <sz val="18"/>
        <color theme="1"/>
        <rFont val="Malgun Gothic"/>
        <family val="2"/>
      </rPr>
      <t xml:space="preserve"> UE:</t>
    </r>
    <r>
      <rPr>
        <sz val="18"/>
        <color theme="1"/>
        <rFont val="Malgun Gothic"/>
        <family val="2"/>
      </rPr>
      <t xml:space="preserve"> 0001          </t>
    </r>
    <r>
      <rPr>
        <b/>
        <sz val="18"/>
        <color theme="1"/>
        <rFont val="Malgun Gothic"/>
        <family val="2"/>
      </rPr>
      <t xml:space="preserve">PROGRAMA: </t>
    </r>
    <r>
      <rPr>
        <sz val="18"/>
        <color theme="1"/>
        <rFont val="Malgun Gothic"/>
        <family val="2"/>
      </rPr>
      <t xml:space="preserve">11          </t>
    </r>
    <r>
      <rPr>
        <b/>
        <sz val="18"/>
        <color theme="1"/>
        <rFont val="Malgun Gothic"/>
        <family val="2"/>
      </rPr>
      <t xml:space="preserve">SUBPROGRAMA: </t>
    </r>
    <r>
      <rPr>
        <sz val="18"/>
        <color theme="1"/>
        <rFont val="Malgun Gothic"/>
        <family val="2"/>
      </rPr>
      <t xml:space="preserve">01         </t>
    </r>
    <r>
      <rPr>
        <b/>
        <sz val="18"/>
        <color theme="1"/>
        <rFont val="Malgun Gothic"/>
        <family val="2"/>
      </rPr>
      <t xml:space="preserve"> PROYECTO:</t>
    </r>
    <r>
      <rPr>
        <sz val="18"/>
        <color theme="1"/>
        <rFont val="Malgun Gothic"/>
        <family val="2"/>
      </rPr>
      <t xml:space="preserve"> 00          </t>
    </r>
    <r>
      <rPr>
        <b/>
        <sz val="18"/>
        <color theme="1"/>
        <rFont val="Malgun Gothic"/>
        <family val="2"/>
      </rPr>
      <t>ACTIVIDAD</t>
    </r>
    <r>
      <rPr>
        <sz val="18"/>
        <color theme="1"/>
        <rFont val="Malgun Gothic"/>
        <family val="2"/>
      </rPr>
      <t xml:space="preserve">: 0001         </t>
    </r>
    <r>
      <rPr>
        <b/>
        <sz val="18"/>
        <color theme="1"/>
        <rFont val="Malgun Gothic"/>
        <family val="2"/>
      </rPr>
      <t xml:space="preserve"> CUENTA:</t>
    </r>
    <r>
      <rPr>
        <sz val="18"/>
        <color theme="1"/>
        <rFont val="Malgun Gothic"/>
        <family val="2"/>
      </rPr>
      <t xml:space="preserve"> 2.1.1.2.11       </t>
    </r>
    <r>
      <rPr>
        <b/>
        <sz val="18"/>
        <color theme="1"/>
        <rFont val="Malgun Gothic"/>
        <family val="2"/>
      </rPr>
      <t>FONDO</t>
    </r>
    <r>
      <rPr>
        <sz val="18"/>
        <color theme="1"/>
        <rFont val="Malgun Gothic"/>
        <family val="2"/>
      </rPr>
      <t>: 0100</t>
    </r>
  </si>
  <si>
    <t>Lic. Victor C. Zabala Sánchez,</t>
  </si>
  <si>
    <t>Nómina Personal Temporal,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</si>
</sst>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Palatino Linotype"/>
      <family val="1"/>
    </font>
    <font>
      <b/>
      <sz val="11"/>
      <color theme="0"/>
      <name val="Malgun Gothic"/>
      <family val="2"/>
    </font>
    <font>
      <b/>
      <sz val="10"/>
      <color theme="1"/>
      <name val="Malgun Gothic"/>
      <family val="2"/>
    </font>
    <font>
      <b/>
      <sz val="9"/>
      <color theme="1"/>
      <name val="Malgun Gothic"/>
      <family val="2"/>
    </font>
    <font>
      <sz val="10"/>
      <color theme="1"/>
      <name val="Malgun Gothic"/>
      <family val="2"/>
    </font>
    <font>
      <b/>
      <u val="double"/>
      <sz val="10"/>
      <color theme="1"/>
      <name val="Malgun Gothic"/>
      <family val="2"/>
    </font>
    <font>
      <b/>
      <i/>
      <u/>
      <sz val="10"/>
      <color theme="1"/>
      <name val="Malgun Gothic"/>
      <family val="2"/>
    </font>
    <font>
      <i/>
      <sz val="10"/>
      <color theme="1"/>
      <name val="Malgun Gothic"/>
      <family val="2"/>
    </font>
    <font>
      <b/>
      <i/>
      <sz val="10"/>
      <color theme="1"/>
      <name val="Malgun Gothic"/>
      <family val="2"/>
    </font>
    <font>
      <sz val="9"/>
      <color theme="1"/>
      <name val="Malgun Gothic"/>
      <family val="2"/>
    </font>
    <font>
      <b/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3"/>
      <name val="Malgun Gothic"/>
      <family val="2"/>
    </font>
    <font>
      <sz val="13"/>
      <name val="Malgun Gothic"/>
      <family val="2"/>
    </font>
    <font>
      <b/>
      <sz val="16"/>
      <name val="Times New Roman"/>
      <family val="1"/>
    </font>
    <font>
      <sz val="16"/>
      <name val="Times New Roman"/>
      <family val="1"/>
    </font>
    <font>
      <sz val="18"/>
      <color theme="1"/>
      <name val="Malgun Gothic"/>
      <family val="2"/>
    </font>
    <font>
      <b/>
      <sz val="18"/>
      <color theme="1"/>
      <name val="Malgun Gothic"/>
      <family val="2"/>
    </font>
    <font>
      <b/>
      <sz val="36"/>
      <color theme="2" tint="-0.749992370372631"/>
      <name val="Bell MT"/>
      <family val="1"/>
    </font>
    <font>
      <b/>
      <sz val="16"/>
      <color theme="0"/>
      <name val="Malgun Gothic"/>
      <family val="2"/>
    </font>
    <font>
      <sz val="24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6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5" applyNumberFormat="0" applyAlignment="0" applyProtection="0"/>
    <xf numFmtId="0" fontId="13" fillId="7" borderId="6" applyNumberFormat="0" applyAlignment="0" applyProtection="0"/>
    <xf numFmtId="0" fontId="14" fillId="7" borderId="5" applyNumberFormat="0" applyAlignment="0" applyProtection="0"/>
    <xf numFmtId="0" fontId="15" fillId="0" borderId="7" applyNumberFormat="0" applyFill="0" applyAlignment="0" applyProtection="0"/>
    <xf numFmtId="0" fontId="16" fillId="8" borderId="8" applyNumberFormat="0" applyAlignment="0" applyProtection="0"/>
    <xf numFmtId="0" fontId="17" fillId="0" borderId="0" applyNumberFormat="0" applyFill="0" applyBorder="0" applyAlignment="0" applyProtection="0"/>
    <xf numFmtId="0" fontId="4" fillId="9" borderId="9" applyNumberFormat="0" applyFont="0" applyAlignment="0" applyProtection="0"/>
    <xf numFmtId="0" fontId="18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9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19" fillId="33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63">
    <xf numFmtId="0" fontId="0" fillId="0" borderId="0" xfId="0"/>
    <xf numFmtId="0" fontId="3" fillId="2" borderId="0" xfId="0" applyFont="1" applyFill="1"/>
    <xf numFmtId="0" fontId="0" fillId="2" borderId="0" xfId="0" applyFill="1"/>
    <xf numFmtId="4" fontId="0" fillId="2" borderId="0" xfId="0" applyNumberFormat="1" applyFill="1" applyAlignment="1">
      <alignment horizontal="right" vertical="center"/>
    </xf>
    <xf numFmtId="0" fontId="0" fillId="2" borderId="0" xfId="0" applyFill="1" applyAlignment="1">
      <alignment horizontal="right"/>
    </xf>
    <xf numFmtId="0" fontId="0" fillId="2" borderId="0" xfId="0" applyFill="1" applyAlignment="1">
      <alignment horizontal="center"/>
    </xf>
    <xf numFmtId="4" fontId="20" fillId="2" borderId="0" xfId="0" applyNumberFormat="1" applyFont="1" applyFill="1" applyAlignment="1">
      <alignment vertical="top"/>
    </xf>
    <xf numFmtId="0" fontId="24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vertical="center"/>
    </xf>
    <xf numFmtId="4" fontId="24" fillId="2" borderId="0" xfId="0" applyNumberFormat="1" applyFont="1" applyFill="1" applyAlignment="1">
      <alignment horizontal="center" vertical="center"/>
    </xf>
    <xf numFmtId="0" fontId="28" fillId="2" borderId="0" xfId="1" applyFont="1" applyFill="1" applyAlignment="1">
      <alignment horizontal="center" vertical="center"/>
    </xf>
    <xf numFmtId="0" fontId="29" fillId="2" borderId="0" xfId="0" applyFont="1" applyFill="1" applyAlignment="1">
      <alignment vertical="top"/>
    </xf>
    <xf numFmtId="0" fontId="23" fillId="36" borderId="12" xfId="0" applyFont="1" applyFill="1" applyBorder="1" applyAlignment="1">
      <alignment horizontal="center" vertical="center" wrapText="1"/>
    </xf>
    <xf numFmtId="4" fontId="17" fillId="2" borderId="0" xfId="0" applyNumberFormat="1" applyFont="1" applyFill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21" fillId="34" borderId="13" xfId="0" applyFont="1" applyFill="1" applyBorder="1" applyAlignment="1">
      <alignment horizontal="center" vertical="center" wrapText="1"/>
    </xf>
    <xf numFmtId="0" fontId="21" fillId="34" borderId="20" xfId="0" applyFont="1" applyFill="1" applyBorder="1" applyAlignment="1">
      <alignment horizontal="center" vertical="center" wrapText="1"/>
    </xf>
    <xf numFmtId="4" fontId="24" fillId="2" borderId="0" xfId="0" applyNumberFormat="1" applyFont="1" applyFill="1" applyAlignment="1">
      <alignment vertical="center"/>
    </xf>
    <xf numFmtId="0" fontId="21" fillId="34" borderId="1" xfId="0" applyFont="1" applyFill="1" applyBorder="1" applyAlignment="1">
      <alignment horizontal="center" vertical="center"/>
    </xf>
    <xf numFmtId="0" fontId="21" fillId="34" borderId="12" xfId="0" applyFont="1" applyFill="1" applyBorder="1" applyAlignment="1">
      <alignment horizontal="center" vertical="center" wrapText="1"/>
    </xf>
    <xf numFmtId="0" fontId="22" fillId="35" borderId="1" xfId="0" applyFont="1" applyFill="1" applyBorder="1" applyAlignment="1">
      <alignment horizontal="center" vertical="center" wrapText="1"/>
    </xf>
    <xf numFmtId="0" fontId="22" fillId="35" borderId="12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center" vertical="center"/>
    </xf>
    <xf numFmtId="0" fontId="31" fillId="2" borderId="0" xfId="0" applyFont="1" applyFill="1"/>
    <xf numFmtId="0" fontId="32" fillId="37" borderId="14" xfId="0" applyFont="1" applyFill="1" applyBorder="1" applyAlignment="1">
      <alignment vertical="center"/>
    </xf>
    <xf numFmtId="0" fontId="32" fillId="37" borderId="15" xfId="0" applyFont="1" applyFill="1" applyBorder="1"/>
    <xf numFmtId="0" fontId="32" fillId="37" borderId="11" xfId="0" applyFont="1" applyFill="1" applyBorder="1"/>
    <xf numFmtId="0" fontId="32" fillId="37" borderId="15" xfId="0" applyFont="1" applyFill="1" applyBorder="1" applyAlignment="1">
      <alignment horizontal="center"/>
    </xf>
    <xf numFmtId="4" fontId="33" fillId="37" borderId="1" xfId="0" applyNumberFormat="1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vertical="center"/>
    </xf>
    <xf numFmtId="0" fontId="35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left" vertical="center" wrapText="1"/>
    </xf>
    <xf numFmtId="4" fontId="35" fillId="0" borderId="1" xfId="0" applyNumberFormat="1" applyFont="1" applyBorder="1" applyAlignment="1">
      <alignment horizontal="right" vertical="center"/>
    </xf>
    <xf numFmtId="4" fontId="35" fillId="2" borderId="1" xfId="0" applyNumberFormat="1" applyFont="1" applyFill="1" applyBorder="1" applyAlignment="1">
      <alignment horizontal="right" vertical="center"/>
    </xf>
    <xf numFmtId="43" fontId="39" fillId="34" borderId="13" xfId="45" applyFont="1" applyFill="1" applyBorder="1" applyAlignment="1">
      <alignment horizontal="right" vertical="center"/>
    </xf>
    <xf numFmtId="0" fontId="32" fillId="2" borderId="17" xfId="0" applyFont="1" applyFill="1" applyBorder="1" applyAlignment="1">
      <alignment horizontal="right" vertical="center"/>
    </xf>
    <xf numFmtId="0" fontId="32" fillId="2" borderId="18" xfId="0" applyFont="1" applyFill="1" applyBorder="1" applyAlignment="1">
      <alignment horizontal="right" vertical="center"/>
    </xf>
    <xf numFmtId="0" fontId="41" fillId="2" borderId="0" xfId="0" applyFont="1" applyFill="1" applyAlignment="1">
      <alignment horizontal="center"/>
    </xf>
    <xf numFmtId="0" fontId="42" fillId="0" borderId="0" xfId="0" applyFont="1"/>
    <xf numFmtId="0" fontId="40" fillId="2" borderId="0" xfId="0" applyFont="1" applyFill="1" applyAlignment="1">
      <alignment horizontal="center" vertical="top"/>
    </xf>
    <xf numFmtId="0" fontId="40" fillId="0" borderId="0" xfId="0" applyFont="1" applyAlignment="1">
      <alignment vertical="top"/>
    </xf>
    <xf numFmtId="0" fontId="21" fillId="34" borderId="1" xfId="0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center" vertical="center" wrapText="1"/>
    </xf>
    <xf numFmtId="0" fontId="21" fillId="34" borderId="1" xfId="0" applyFont="1" applyFill="1" applyBorder="1" applyAlignment="1">
      <alignment horizontal="center" vertical="center"/>
    </xf>
    <xf numFmtId="0" fontId="22" fillId="35" borderId="1" xfId="0" applyFont="1" applyFill="1" applyBorder="1" applyAlignment="1">
      <alignment horizontal="center" vertical="center" wrapText="1"/>
    </xf>
    <xf numFmtId="0" fontId="22" fillId="35" borderId="12" xfId="0" applyFont="1" applyFill="1" applyBorder="1" applyAlignment="1">
      <alignment horizontal="center" vertical="center" wrapText="1"/>
    </xf>
    <xf numFmtId="0" fontId="22" fillId="35" borderId="1" xfId="0" applyFont="1" applyFill="1" applyBorder="1" applyAlignment="1">
      <alignment horizontal="center" vertical="center"/>
    </xf>
    <xf numFmtId="0" fontId="21" fillId="34" borderId="14" xfId="0" applyFont="1" applyFill="1" applyBorder="1" applyAlignment="1">
      <alignment horizontal="center" vertical="center" wrapText="1"/>
    </xf>
    <xf numFmtId="0" fontId="21" fillId="34" borderId="19" xfId="0" applyFont="1" applyFill="1" applyBorder="1" applyAlignment="1">
      <alignment horizontal="center" vertical="center" wrapText="1"/>
    </xf>
    <xf numFmtId="0" fontId="21" fillId="34" borderId="16" xfId="0" applyFont="1" applyFill="1" applyBorder="1" applyAlignment="1">
      <alignment horizontal="center" vertical="center" wrapText="1"/>
    </xf>
    <xf numFmtId="0" fontId="21" fillId="34" borderId="18" xfId="0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center" vertical="center"/>
    </xf>
    <xf numFmtId="4" fontId="21" fillId="34" borderId="1" xfId="0" applyNumberFormat="1" applyFont="1" applyFill="1" applyBorder="1" applyAlignment="1">
      <alignment horizontal="center" vertical="center" wrapText="1"/>
    </xf>
    <xf numFmtId="4" fontId="21" fillId="34" borderId="12" xfId="0" applyNumberFormat="1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7" fillId="2" borderId="0" xfId="1" applyFont="1" applyFill="1" applyAlignment="1">
      <alignment horizontal="center" vertical="center"/>
    </xf>
    <xf numFmtId="0" fontId="38" fillId="2" borderId="0" xfId="1" quotePrefix="1" applyFont="1" applyFill="1" applyAlignment="1">
      <alignment horizontal="center"/>
    </xf>
    <xf numFmtId="0" fontId="38" fillId="2" borderId="0" xfId="1" applyFont="1" applyFill="1" applyAlignment="1">
      <alignment horizontal="center"/>
    </xf>
    <xf numFmtId="0" fontId="36" fillId="2" borderId="0" xfId="1" applyFont="1" applyFill="1" applyAlignment="1">
      <alignment horizontal="center"/>
    </xf>
    <xf numFmtId="0" fontId="24" fillId="2" borderId="11" xfId="1" applyFont="1" applyFill="1" applyBorder="1" applyAlignment="1">
      <alignment horizontal="center" vertical="center"/>
    </xf>
    <xf numFmtId="0" fontId="24" fillId="2" borderId="0" xfId="1" applyFont="1" applyFill="1" applyAlignment="1">
      <alignment horizontal="center" vertical="center"/>
    </xf>
  </cellXfs>
  <cellStyles count="46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45" builtinId="3"/>
    <cellStyle name="Millares 2 3" xfId="44" xr:uid="{00000000-0005-0000-0000-000021000000}"/>
    <cellStyle name="Neutral" xfId="9" builtinId="28" customBuiltin="1"/>
    <cellStyle name="Normal" xfId="0" builtinId="0"/>
    <cellStyle name="Normal 2" xfId="1" xr:uid="{00000000-0005-0000-0000-000024000000}"/>
    <cellStyle name="Normal 4 3" xfId="43" xr:uid="{00000000-0005-0000-0000-000025000000}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1409700</xdr:colOff>
      <xdr:row>1</xdr:row>
      <xdr:rowOff>238125</xdr:rowOff>
    </xdr:from>
    <xdr:to>
      <xdr:col>9</xdr:col>
      <xdr:colOff>440871</xdr:colOff>
      <xdr:row>8</xdr:row>
      <xdr:rowOff>569427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485775"/>
          <a:ext cx="1860096" cy="2064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67"/>
  <sheetViews>
    <sheetView tabSelected="1" view="pageBreakPreview" topLeftCell="D14" zoomScaleNormal="100" zoomScaleSheetLayoutView="100" workbookViewId="0">
      <selection activeCell="B6" sqref="B6:R7"/>
    </sheetView>
  </sheetViews>
  <sheetFormatPr baseColWidth="10" defaultColWidth="9.140625" defaultRowHeight="15" x14ac:dyDescent="0.25"/>
  <cols>
    <col min="1" max="1" width="9.140625" style="2" hidden="1" customWidth="1"/>
    <col min="2" max="2" width="12" style="14" customWidth="1"/>
    <col min="3" max="3" width="40" style="2" customWidth="1"/>
    <col min="4" max="4" width="38.42578125" style="2" customWidth="1"/>
    <col min="5" max="5" width="32.7109375" style="2" customWidth="1"/>
    <col min="6" max="6" width="15.28515625" style="5" customWidth="1"/>
    <col min="7" max="7" width="14.7109375" style="5" customWidth="1"/>
    <col min="8" max="8" width="23.5703125" style="3" customWidth="1"/>
    <col min="9" max="9" width="18.85546875" style="2" customWidth="1"/>
    <col min="10" max="10" width="21.42578125" style="2" customWidth="1"/>
    <col min="11" max="11" width="20.7109375" style="2" customWidth="1"/>
    <col min="12" max="12" width="17" style="4" customWidth="1"/>
    <col min="13" max="14" width="20.7109375" style="2" customWidth="1"/>
    <col min="15" max="15" width="18.5703125" style="2" customWidth="1"/>
    <col min="16" max="16" width="16.85546875" style="2" customWidth="1"/>
    <col min="17" max="17" width="20.7109375" style="2" customWidth="1"/>
    <col min="18" max="18" width="25.7109375" style="2" customWidth="1"/>
    <col min="19" max="20" width="12" style="2" bestFit="1" customWidth="1"/>
    <col min="21" max="16384" width="9.140625" style="2"/>
  </cols>
  <sheetData>
    <row r="1" spans="2:18" s="8" customFormat="1" ht="20.100000000000001" customHeight="1" x14ac:dyDescent="0.25">
      <c r="B1" s="7"/>
      <c r="F1" s="7"/>
      <c r="G1" s="7"/>
      <c r="H1" s="9"/>
      <c r="I1" s="7"/>
      <c r="J1" s="7"/>
      <c r="K1" s="7"/>
      <c r="L1" s="7"/>
      <c r="M1" s="7"/>
      <c r="N1" s="7"/>
      <c r="O1" s="7"/>
      <c r="P1" s="7"/>
      <c r="Q1" s="7"/>
      <c r="R1" s="7"/>
    </row>
    <row r="2" spans="2:18" s="8" customFormat="1" ht="20.100000000000001" customHeight="1" x14ac:dyDescent="0.25">
      <c r="B2" s="7"/>
      <c r="F2" s="7"/>
      <c r="G2" s="7"/>
      <c r="H2" s="9"/>
      <c r="I2" s="7"/>
      <c r="J2" s="7"/>
      <c r="K2" s="7"/>
      <c r="L2" s="7"/>
      <c r="M2" s="7"/>
      <c r="N2" s="7"/>
      <c r="O2" s="7"/>
      <c r="P2" s="7"/>
      <c r="Q2" s="7"/>
      <c r="R2" s="7"/>
    </row>
    <row r="3" spans="2:18" s="8" customFormat="1" ht="20.100000000000001" customHeight="1" x14ac:dyDescent="0.25">
      <c r="B3" s="7"/>
      <c r="F3" s="7"/>
      <c r="G3" s="7"/>
      <c r="H3" s="9"/>
      <c r="I3" s="7"/>
      <c r="J3" s="7"/>
      <c r="K3" s="7"/>
      <c r="L3" s="7"/>
      <c r="M3" s="7"/>
      <c r="N3" s="7"/>
      <c r="O3" s="7"/>
      <c r="P3" s="7"/>
      <c r="Q3" s="7"/>
      <c r="R3" s="7"/>
    </row>
    <row r="4" spans="2:18" s="8" customFormat="1" ht="20.100000000000001" customHeight="1" x14ac:dyDescent="0.25">
      <c r="B4" s="7"/>
      <c r="F4" s="7"/>
      <c r="G4" s="7"/>
      <c r="H4" s="9"/>
      <c r="I4" s="7"/>
      <c r="J4" s="7"/>
      <c r="K4" s="7"/>
      <c r="L4" s="7"/>
      <c r="M4" s="7"/>
      <c r="N4" s="7"/>
      <c r="O4" s="7"/>
      <c r="P4" s="7"/>
      <c r="Q4" s="7"/>
      <c r="R4" s="7"/>
    </row>
    <row r="5" spans="2:18" s="8" customFormat="1" ht="20.100000000000001" customHeight="1" x14ac:dyDescent="0.25">
      <c r="B5" s="7"/>
      <c r="F5" s="7"/>
      <c r="G5" s="7"/>
      <c r="H5" s="9"/>
      <c r="I5" s="7"/>
      <c r="J5" s="7"/>
      <c r="K5" s="7"/>
      <c r="L5" s="7"/>
      <c r="M5" s="7"/>
      <c r="N5" s="7"/>
      <c r="O5" s="7"/>
      <c r="P5" s="7"/>
      <c r="Q5" s="7"/>
      <c r="R5" s="7"/>
    </row>
    <row r="6" spans="2:18" s="8" customFormat="1" ht="20.100000000000001" customHeight="1" x14ac:dyDescent="0.25"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</row>
    <row r="7" spans="2:18" s="8" customFormat="1" ht="20.100000000000001" customHeight="1" x14ac:dyDescent="0.25"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</row>
    <row r="8" spans="2:18" s="8" customFormat="1" ht="20.100000000000001" customHeight="1" x14ac:dyDescent="0.25"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</row>
    <row r="9" spans="2:18" s="8" customFormat="1" ht="48" customHeight="1" x14ac:dyDescent="0.25"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</row>
    <row r="10" spans="2:18" s="8" customFormat="1" ht="50.25" customHeight="1" x14ac:dyDescent="0.75">
      <c r="B10" s="58" t="s">
        <v>47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</row>
    <row r="11" spans="2:18" s="8" customFormat="1" ht="20.100000000000001" customHeight="1" x14ac:dyDescent="0.25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2:18" s="11" customFormat="1" ht="33.75" customHeight="1" x14ac:dyDescent="0.45">
      <c r="B12" s="60" t="s">
        <v>45</v>
      </c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</row>
    <row r="13" spans="2:18" s="8" customFormat="1" ht="5.25" customHeight="1" x14ac:dyDescent="0.25">
      <c r="B13" s="61"/>
      <c r="C13" s="61"/>
      <c r="D13" s="61"/>
      <c r="E13" s="62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</row>
    <row r="14" spans="2:18" s="1" customFormat="1" ht="20.100000000000001" customHeight="1" x14ac:dyDescent="0.2">
      <c r="B14" s="42" t="s">
        <v>7</v>
      </c>
      <c r="C14" s="42" t="s">
        <v>10</v>
      </c>
      <c r="D14" s="48" t="s">
        <v>21</v>
      </c>
      <c r="E14" s="19"/>
      <c r="F14" s="50" t="s">
        <v>1</v>
      </c>
      <c r="G14" s="44" t="s">
        <v>17</v>
      </c>
      <c r="H14" s="53" t="s">
        <v>26</v>
      </c>
      <c r="I14" s="42" t="s">
        <v>13</v>
      </c>
      <c r="J14" s="44" t="s">
        <v>15</v>
      </c>
      <c r="K14" s="44"/>
      <c r="L14" s="44"/>
      <c r="M14" s="44"/>
      <c r="N14" s="44"/>
      <c r="O14" s="44"/>
      <c r="P14" s="18"/>
      <c r="Q14" s="18" t="s">
        <v>0</v>
      </c>
      <c r="R14" s="42" t="s">
        <v>14</v>
      </c>
    </row>
    <row r="15" spans="2:18" s="1" customFormat="1" ht="20.100000000000001" customHeight="1" x14ac:dyDescent="0.2">
      <c r="B15" s="42"/>
      <c r="C15" s="42"/>
      <c r="D15" s="48"/>
      <c r="E15" s="16" t="s">
        <v>24</v>
      </c>
      <c r="F15" s="50"/>
      <c r="G15" s="44"/>
      <c r="H15" s="53"/>
      <c r="I15" s="42"/>
      <c r="J15" s="45" t="s">
        <v>2</v>
      </c>
      <c r="K15" s="45"/>
      <c r="L15" s="45" t="s">
        <v>11</v>
      </c>
      <c r="M15" s="47" t="s">
        <v>9</v>
      </c>
      <c r="N15" s="47"/>
      <c r="O15" s="45" t="s">
        <v>8</v>
      </c>
      <c r="P15" s="20" t="s">
        <v>25</v>
      </c>
      <c r="Q15" s="45" t="s">
        <v>12</v>
      </c>
      <c r="R15" s="42"/>
    </row>
    <row r="16" spans="2:18" s="1" customFormat="1" ht="20.100000000000001" customHeight="1" x14ac:dyDescent="0.2">
      <c r="B16" s="43"/>
      <c r="C16" s="43"/>
      <c r="D16" s="49"/>
      <c r="E16" s="15"/>
      <c r="F16" s="51"/>
      <c r="G16" s="52"/>
      <c r="H16" s="54"/>
      <c r="I16" s="43"/>
      <c r="J16" s="12" t="s">
        <v>3</v>
      </c>
      <c r="K16" s="12" t="s">
        <v>4</v>
      </c>
      <c r="L16" s="46"/>
      <c r="M16" s="12" t="s">
        <v>5</v>
      </c>
      <c r="N16" s="12" t="s">
        <v>6</v>
      </c>
      <c r="O16" s="46"/>
      <c r="P16" s="21" t="s">
        <v>20</v>
      </c>
      <c r="Q16" s="46"/>
      <c r="R16" s="43"/>
    </row>
    <row r="17" spans="2:20" s="8" customFormat="1" ht="24.95" customHeight="1" x14ac:dyDescent="0.35">
      <c r="B17" s="24" t="s">
        <v>22</v>
      </c>
      <c r="C17" s="25"/>
      <c r="D17" s="25"/>
      <c r="E17" s="26"/>
      <c r="F17" s="25"/>
      <c r="G17" s="25"/>
      <c r="H17" s="27"/>
      <c r="I17" s="27"/>
      <c r="J17" s="27"/>
      <c r="K17" s="27"/>
      <c r="L17" s="27"/>
      <c r="M17" s="27"/>
      <c r="N17" s="27"/>
      <c r="O17" s="28"/>
      <c r="P17" s="28"/>
      <c r="Q17" s="28"/>
      <c r="R17" s="28"/>
    </row>
    <row r="18" spans="2:20" s="8" customFormat="1" ht="80.099999999999994" customHeight="1" x14ac:dyDescent="0.25">
      <c r="B18" s="29">
        <v>1</v>
      </c>
      <c r="C18" s="30" t="s">
        <v>33</v>
      </c>
      <c r="D18" s="32" t="s">
        <v>27</v>
      </c>
      <c r="E18" s="32" t="s">
        <v>37</v>
      </c>
      <c r="F18" s="31" t="s">
        <v>31</v>
      </c>
      <c r="G18" s="31" t="s">
        <v>18</v>
      </c>
      <c r="H18" s="33">
        <v>100000</v>
      </c>
      <c r="I18" s="34">
        <v>12105.44</v>
      </c>
      <c r="J18" s="33">
        <f>H18*2.87%</f>
        <v>2870</v>
      </c>
      <c r="K18" s="33">
        <f>H18*7.1%</f>
        <v>7100</v>
      </c>
      <c r="L18" s="33">
        <f>H18*1.15%</f>
        <v>1150</v>
      </c>
      <c r="M18" s="33">
        <f>H18*3.04%</f>
        <v>3040</v>
      </c>
      <c r="N18" s="33">
        <f>H18*7.09%</f>
        <v>7090</v>
      </c>
      <c r="O18" s="33">
        <f>J18+K18+L18+M18+N18</f>
        <v>21250</v>
      </c>
      <c r="P18" s="33">
        <v>25</v>
      </c>
      <c r="Q18" s="33">
        <f>I18+J18+M18+P18</f>
        <v>18040.439999999999</v>
      </c>
      <c r="R18" s="33">
        <f>H18-Q18</f>
        <v>81959.56</v>
      </c>
      <c r="T18" s="17"/>
    </row>
    <row r="19" spans="2:20" s="8" customFormat="1" ht="80.099999999999994" customHeight="1" x14ac:dyDescent="0.25">
      <c r="B19" s="29">
        <v>2</v>
      </c>
      <c r="C19" s="30" t="s">
        <v>34</v>
      </c>
      <c r="D19" s="32" t="s">
        <v>28</v>
      </c>
      <c r="E19" s="32" t="s">
        <v>23</v>
      </c>
      <c r="F19" s="31" t="s">
        <v>31</v>
      </c>
      <c r="G19" s="31" t="s">
        <v>18</v>
      </c>
      <c r="H19" s="33">
        <v>100000</v>
      </c>
      <c r="I19" s="34">
        <v>12105.44</v>
      </c>
      <c r="J19" s="33">
        <f t="shared" ref="J19:J23" si="0">H19*2.87%</f>
        <v>2870</v>
      </c>
      <c r="K19" s="33">
        <f t="shared" ref="K19:K23" si="1">H19*7.1%</f>
        <v>7100</v>
      </c>
      <c r="L19" s="33">
        <f>H19*1.15%</f>
        <v>1150</v>
      </c>
      <c r="M19" s="33">
        <f t="shared" ref="M19:M23" si="2">H19*3.04%</f>
        <v>3040</v>
      </c>
      <c r="N19" s="33">
        <f t="shared" ref="N19:N23" si="3">H19*7.09%</f>
        <v>7090</v>
      </c>
      <c r="O19" s="33">
        <f t="shared" ref="O19:O23" si="4">J19+K19+L19+M19+N19</f>
        <v>21250</v>
      </c>
      <c r="P19" s="33">
        <v>25</v>
      </c>
      <c r="Q19" s="33">
        <f t="shared" ref="Q19:Q23" si="5">I19+J19+M19+P19</f>
        <v>18040.439999999999</v>
      </c>
      <c r="R19" s="33">
        <f t="shared" ref="R19:R23" si="6">H19-Q19</f>
        <v>81959.56</v>
      </c>
      <c r="T19" s="17"/>
    </row>
    <row r="20" spans="2:20" s="8" customFormat="1" ht="80.099999999999994" customHeight="1" x14ac:dyDescent="0.25">
      <c r="B20" s="29">
        <v>3</v>
      </c>
      <c r="C20" s="30" t="s">
        <v>35</v>
      </c>
      <c r="D20" s="32" t="s">
        <v>29</v>
      </c>
      <c r="E20" s="32" t="s">
        <v>22</v>
      </c>
      <c r="F20" s="31" t="s">
        <v>31</v>
      </c>
      <c r="G20" s="31" t="s">
        <v>19</v>
      </c>
      <c r="H20" s="33">
        <v>60000</v>
      </c>
      <c r="I20" s="34">
        <v>3486.65</v>
      </c>
      <c r="J20" s="33">
        <f t="shared" si="0"/>
        <v>1722</v>
      </c>
      <c r="K20" s="33">
        <f t="shared" si="1"/>
        <v>4260</v>
      </c>
      <c r="L20" s="33">
        <f>H20*1.15%</f>
        <v>690</v>
      </c>
      <c r="M20" s="33">
        <f t="shared" si="2"/>
        <v>1824</v>
      </c>
      <c r="N20" s="33">
        <f t="shared" si="3"/>
        <v>4254</v>
      </c>
      <c r="O20" s="33">
        <f t="shared" si="4"/>
        <v>12750</v>
      </c>
      <c r="P20" s="33">
        <v>25</v>
      </c>
      <c r="Q20" s="33">
        <f t="shared" si="5"/>
        <v>7057.65</v>
      </c>
      <c r="R20" s="33">
        <f t="shared" si="6"/>
        <v>52942.35</v>
      </c>
      <c r="T20" s="17"/>
    </row>
    <row r="21" spans="2:20" s="8" customFormat="1" ht="80.099999999999994" customHeight="1" x14ac:dyDescent="0.25">
      <c r="B21" s="29">
        <v>4</v>
      </c>
      <c r="C21" s="30" t="s">
        <v>36</v>
      </c>
      <c r="D21" s="32" t="s">
        <v>32</v>
      </c>
      <c r="E21" s="32" t="s">
        <v>39</v>
      </c>
      <c r="F21" s="31" t="s">
        <v>31</v>
      </c>
      <c r="G21" s="31" t="s">
        <v>19</v>
      </c>
      <c r="H21" s="33">
        <v>80000</v>
      </c>
      <c r="I21" s="34">
        <v>7400.94</v>
      </c>
      <c r="J21" s="33">
        <f t="shared" si="0"/>
        <v>2296</v>
      </c>
      <c r="K21" s="33">
        <f t="shared" si="1"/>
        <v>5680</v>
      </c>
      <c r="L21" s="33">
        <v>920</v>
      </c>
      <c r="M21" s="33">
        <f t="shared" si="2"/>
        <v>2432</v>
      </c>
      <c r="N21" s="33">
        <f t="shared" si="3"/>
        <v>5672</v>
      </c>
      <c r="O21" s="33">
        <f t="shared" si="4"/>
        <v>17000</v>
      </c>
      <c r="P21" s="33">
        <f>25+1919.78</f>
        <v>1944.78</v>
      </c>
      <c r="Q21" s="33">
        <f t="shared" si="5"/>
        <v>14073.72</v>
      </c>
      <c r="R21" s="33">
        <f t="shared" si="6"/>
        <v>65926.28</v>
      </c>
      <c r="T21" s="17"/>
    </row>
    <row r="22" spans="2:20" s="8" customFormat="1" ht="80.099999999999994" customHeight="1" x14ac:dyDescent="0.25">
      <c r="B22" s="29">
        <v>5</v>
      </c>
      <c r="C22" s="30" t="s">
        <v>40</v>
      </c>
      <c r="D22" s="32" t="s">
        <v>41</v>
      </c>
      <c r="E22" s="32" t="s">
        <v>22</v>
      </c>
      <c r="F22" s="31" t="s">
        <v>31</v>
      </c>
      <c r="G22" s="31" t="s">
        <v>19</v>
      </c>
      <c r="H22" s="33">
        <v>55000</v>
      </c>
      <c r="I22" s="34">
        <v>2559.6799999999998</v>
      </c>
      <c r="J22" s="33">
        <f t="shared" si="0"/>
        <v>1578.5</v>
      </c>
      <c r="K22" s="33">
        <f t="shared" si="1"/>
        <v>3905</v>
      </c>
      <c r="L22" s="33">
        <v>632.5</v>
      </c>
      <c r="M22" s="33">
        <f t="shared" si="2"/>
        <v>1672</v>
      </c>
      <c r="N22" s="33">
        <f t="shared" si="3"/>
        <v>3899.5</v>
      </c>
      <c r="O22" s="33">
        <f t="shared" si="4"/>
        <v>11687.5</v>
      </c>
      <c r="P22" s="33">
        <v>25</v>
      </c>
      <c r="Q22" s="33">
        <f t="shared" si="5"/>
        <v>5835.18</v>
      </c>
      <c r="R22" s="33">
        <f t="shared" si="6"/>
        <v>49164.82</v>
      </c>
      <c r="T22" s="17"/>
    </row>
    <row r="23" spans="2:20" s="8" customFormat="1" ht="80.099999999999994" customHeight="1" x14ac:dyDescent="0.25">
      <c r="B23" s="29">
        <v>6</v>
      </c>
      <c r="C23" s="30" t="s">
        <v>42</v>
      </c>
      <c r="D23" s="32" t="s">
        <v>43</v>
      </c>
      <c r="E23" s="32" t="s">
        <v>44</v>
      </c>
      <c r="F23" s="31" t="s">
        <v>31</v>
      </c>
      <c r="G23" s="31" t="s">
        <v>18</v>
      </c>
      <c r="H23" s="33">
        <v>45000</v>
      </c>
      <c r="I23" s="34">
        <v>1148.33</v>
      </c>
      <c r="J23" s="33">
        <f t="shared" si="0"/>
        <v>1291.5</v>
      </c>
      <c r="K23" s="33">
        <f t="shared" si="1"/>
        <v>3195</v>
      </c>
      <c r="L23" s="33">
        <v>920</v>
      </c>
      <c r="M23" s="33">
        <f t="shared" si="2"/>
        <v>1368</v>
      </c>
      <c r="N23" s="33">
        <f t="shared" si="3"/>
        <v>3190.5</v>
      </c>
      <c r="O23" s="33">
        <f t="shared" si="4"/>
        <v>9965</v>
      </c>
      <c r="P23" s="33">
        <v>25</v>
      </c>
      <c r="Q23" s="33">
        <f t="shared" si="5"/>
        <v>3832.83</v>
      </c>
      <c r="R23" s="33">
        <f t="shared" si="6"/>
        <v>41167.17</v>
      </c>
      <c r="T23" s="17"/>
    </row>
    <row r="24" spans="2:20" ht="39" customHeight="1" x14ac:dyDescent="0.25">
      <c r="B24" s="36" t="s">
        <v>16</v>
      </c>
      <c r="C24" s="36"/>
      <c r="D24" s="36"/>
      <c r="E24" s="36"/>
      <c r="F24" s="36"/>
      <c r="G24" s="37"/>
      <c r="H24" s="35">
        <f>SUM(H17:H23)</f>
        <v>440000</v>
      </c>
      <c r="I24" s="35">
        <f>SUM(I17:I23)</f>
        <v>38806.480000000003</v>
      </c>
      <c r="J24" s="35">
        <f>SUM(J17:J23)</f>
        <v>12628</v>
      </c>
      <c r="K24" s="35">
        <f>SUM(K17:K23)</f>
        <v>31240</v>
      </c>
      <c r="L24" s="35">
        <f>SUM(L18:L23)</f>
        <v>5462.5</v>
      </c>
      <c r="M24" s="35">
        <f t="shared" ref="M24:Q24" si="7">SUM(M17:M23)</f>
        <v>13376</v>
      </c>
      <c r="N24" s="35">
        <f t="shared" si="7"/>
        <v>31196</v>
      </c>
      <c r="O24" s="35">
        <f t="shared" si="7"/>
        <v>93902.5</v>
      </c>
      <c r="P24" s="35">
        <f t="shared" si="7"/>
        <v>2069.7800000000002</v>
      </c>
      <c r="Q24" s="35">
        <f t="shared" si="7"/>
        <v>66880.259999999995</v>
      </c>
      <c r="R24" s="35">
        <f>SUM(R18:R23)</f>
        <v>373119.74</v>
      </c>
    </row>
    <row r="25" spans="2:20" ht="24.95" customHeight="1" x14ac:dyDescent="0.25">
      <c r="H25" s="13"/>
      <c r="O25" s="6"/>
      <c r="P25" s="6"/>
      <c r="Q25" s="6"/>
      <c r="R25" s="6"/>
    </row>
    <row r="26" spans="2:20" ht="52.5" customHeight="1" x14ac:dyDescent="0.25"/>
    <row r="27" spans="2:20" ht="12.75" customHeight="1" x14ac:dyDescent="0.25">
      <c r="F27" s="5" t="s">
        <v>38</v>
      </c>
    </row>
    <row r="28" spans="2:20" ht="9" customHeight="1" x14ac:dyDescent="0.25">
      <c r="I28" s="22"/>
    </row>
    <row r="29" spans="2:20" ht="36.75" customHeight="1" x14ac:dyDescent="0.7">
      <c r="B29" s="38" t="s">
        <v>46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</row>
    <row r="30" spans="2:20" ht="33.75" customHeight="1" x14ac:dyDescent="0.25">
      <c r="B30" s="40" t="s">
        <v>30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</row>
    <row r="31" spans="2:20" ht="24.95" customHeight="1" x14ac:dyDescent="0.25"/>
    <row r="32" spans="2:20" ht="24.95" customHeight="1" x14ac:dyDescent="0.25"/>
    <row r="33" spans="9:9" ht="24.95" customHeight="1" x14ac:dyDescent="0.25"/>
    <row r="34" spans="9:9" ht="24.95" customHeight="1" x14ac:dyDescent="0.25"/>
    <row r="35" spans="9:9" ht="24.95" customHeight="1" x14ac:dyDescent="0.25"/>
    <row r="36" spans="9:9" ht="24.95" customHeight="1" x14ac:dyDescent="0.25"/>
    <row r="37" spans="9:9" ht="24.95" customHeight="1" x14ac:dyDescent="0.25"/>
    <row r="38" spans="9:9" ht="24.95" customHeight="1" x14ac:dyDescent="0.4">
      <c r="I38" s="23"/>
    </row>
    <row r="39" spans="9:9" ht="24.95" customHeight="1" x14ac:dyDescent="0.25"/>
    <row r="40" spans="9:9" ht="24.95" customHeight="1" x14ac:dyDescent="0.25"/>
    <row r="41" spans="9:9" ht="24.95" customHeight="1" x14ac:dyDescent="0.25"/>
    <row r="42" spans="9:9" ht="24.95" customHeight="1" x14ac:dyDescent="0.25"/>
    <row r="43" spans="9:9" ht="24.95" customHeight="1" x14ac:dyDescent="0.25"/>
    <row r="44" spans="9:9" ht="24.95" customHeight="1" x14ac:dyDescent="0.25"/>
    <row r="45" spans="9:9" ht="24.95" customHeight="1" x14ac:dyDescent="0.25"/>
    <row r="46" spans="9:9" ht="24.95" customHeight="1" x14ac:dyDescent="0.25"/>
    <row r="47" spans="9:9" ht="24.95" customHeight="1" x14ac:dyDescent="0.25"/>
    <row r="48" spans="9:9" ht="24.95" customHeight="1" x14ac:dyDescent="0.25"/>
    <row r="49" ht="24.95" customHeight="1" x14ac:dyDescent="0.25"/>
    <row r="50" ht="24.95" customHeight="1" x14ac:dyDescent="0.25"/>
    <row r="51" ht="24.95" customHeight="1" x14ac:dyDescent="0.25"/>
    <row r="52" ht="24.95" customHeight="1" x14ac:dyDescent="0.25"/>
    <row r="53" ht="24.95" customHeight="1" x14ac:dyDescent="0.25"/>
    <row r="54" ht="24.95" customHeight="1" x14ac:dyDescent="0.25"/>
    <row r="55" ht="24.95" customHeight="1" x14ac:dyDescent="0.25"/>
    <row r="56" ht="24.95" customHeight="1" x14ac:dyDescent="0.25"/>
    <row r="57" ht="24.95" customHeight="1" x14ac:dyDescent="0.25"/>
    <row r="58" ht="24.95" customHeight="1" x14ac:dyDescent="0.25"/>
    <row r="59" ht="24.95" customHeight="1" x14ac:dyDescent="0.25"/>
    <row r="60" ht="24.95" customHeight="1" x14ac:dyDescent="0.25"/>
    <row r="61" ht="24.95" customHeight="1" x14ac:dyDescent="0.25"/>
    <row r="62" ht="24.95" customHeight="1" x14ac:dyDescent="0.25"/>
    <row r="63" ht="24.95" customHeight="1" x14ac:dyDescent="0.25"/>
    <row r="64" ht="24.95" customHeight="1" x14ac:dyDescent="0.25"/>
    <row r="65" ht="24.95" customHeight="1" x14ac:dyDescent="0.25"/>
    <row r="66" ht="24.95" customHeight="1" x14ac:dyDescent="0.25"/>
    <row r="67" ht="24.95" customHeight="1" x14ac:dyDescent="0.25"/>
  </sheetData>
  <mergeCells count="23">
    <mergeCell ref="H14:H16"/>
    <mergeCell ref="B6:R7"/>
    <mergeCell ref="B8:R8"/>
    <mergeCell ref="B9:R9"/>
    <mergeCell ref="B10:R10"/>
    <mergeCell ref="B12:R12"/>
    <mergeCell ref="B13:R13"/>
    <mergeCell ref="B24:G24"/>
    <mergeCell ref="B29:R29"/>
    <mergeCell ref="B30:R30"/>
    <mergeCell ref="I14:I16"/>
    <mergeCell ref="J14:O14"/>
    <mergeCell ref="R14:R16"/>
    <mergeCell ref="J15:K15"/>
    <mergeCell ref="L15:L16"/>
    <mergeCell ref="M15:N15"/>
    <mergeCell ref="O15:O16"/>
    <mergeCell ref="Q15:Q16"/>
    <mergeCell ref="B14:B16"/>
    <mergeCell ref="C14:C16"/>
    <mergeCell ref="D14:D16"/>
    <mergeCell ref="F14:F16"/>
    <mergeCell ref="G14:G16"/>
  </mergeCells>
  <printOptions horizontalCentered="1"/>
  <pageMargins left="0.23622047244094491" right="0.23622047244094491" top="0.74803149606299213" bottom="1.1417322834645669" header="0.31496062992125984" footer="0.31496062992125984"/>
  <pageSetup paperSize="5" scale="45" fitToHeight="200" orientation="landscape" r:id="rId1"/>
  <headerFooter>
    <oddFooter>&amp;R&amp;"-,Bold"&amp;P -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Nom. Temporal, sept 2026</vt:lpstr>
      <vt:lpstr>'Nom. Temporal, sept 2026'!Área_de_impresión</vt:lpstr>
      <vt:lpstr>'Nom. Temporal, sept 2026'!Print_Area</vt:lpstr>
      <vt:lpstr>'Nom. Temporal, sept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Rodssebel Michael Acevedo Mojica</dc:creator>
  <cp:lastModifiedBy>Freddy Aquino</cp:lastModifiedBy>
  <cp:lastPrinted>2026-08-03T15:14:18Z</cp:lastPrinted>
  <dcterms:created xsi:type="dcterms:W3CDTF">2017-09-27T15:04:47Z</dcterms:created>
  <dcterms:modified xsi:type="dcterms:W3CDTF">2026-10-12T18:25:54Z</dcterms:modified>
</cp:coreProperties>
</file>