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RRHH\"/>
    </mc:Choice>
  </mc:AlternateContent>
  <xr:revisionPtr revIDLastSave="0" documentId="13_ncr:1_{0794D5C8-C0EE-43F3-ADF7-6813728ABABA}" xr6:coauthVersionLast="47" xr6:coauthVersionMax="47" xr10:uidLastSave="{00000000-0000-0000-0000-000000000000}"/>
  <bookViews>
    <workbookView xWindow="930" yWindow="0" windowWidth="23070" windowHeight="13500" tabRatio="599" xr2:uid="{00000000-000D-0000-FFFF-FFFF00000000}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4" l="1"/>
  <c r="H32" i="4"/>
  <c r="H31" i="4" l="1"/>
  <c r="G31" i="4"/>
  <c r="L31" i="4" s="1"/>
  <c r="M31" i="4" s="1"/>
  <c r="H30" i="4" l="1"/>
  <c r="G30" i="4"/>
  <c r="L30" i="4" s="1"/>
  <c r="M30" i="4" s="1"/>
  <c r="H27" i="4" l="1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H26" i="4"/>
  <c r="L26" i="4" l="1"/>
  <c r="L22" i="4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  <c r="A31" i="4" s="1"/>
</calcChain>
</file>

<file path=xl/sharedStrings.xml><?xml version="1.0" encoding="utf-8"?>
<sst xmlns="http://schemas.openxmlformats.org/spreadsheetml/2006/main" count="125" uniqueCount="68">
  <si>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</si>
  <si>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</si>
  <si>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</si>
  <si>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</si>
  <si>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</si>
  <si>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</si>
  <si>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</si>
  <si>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</si>
  <si>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</si>
  <si>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</si>
  <si>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</si>
  <si>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</si>
  <si>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</si>
  <si>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</si>
  <si>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</si>
  <si>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</si>
  <si>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</si>
  <si>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</si>
  <si>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</si>
  <si>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</si>
  <si>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</si>
  <si>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</si>
  <si>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</si>
  <si>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</si>
  <si>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</si>
  <si>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</si>
  <si>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</si>
  <si>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</si>
  <si>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</si>
  <si>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</si>
  <si>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</si>
  <si>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</si>
  <si>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</si>
  <si>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</si>
  <si>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</si>
  <si>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</si>
  <si>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</si>
  <si>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</si>
  <si>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</si>
  <si>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</si>
  <si>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</si>
  <si>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</si>
  <si>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</si>
  <si>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</si>
  <si>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</si>
  <si>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</si>
  <si>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</si>
  <si>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</si>
  <si>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</si>
  <si>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</si>
  <si>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</si>
  <si>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</si>
  <si>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</si>
  <si>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</si>
  <si>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</si>
  <si>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</si>
  <si>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</si>
  <si>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</si>
  <si>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</si>
  <si>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</si>
  <si>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</si>
  <si>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</si>
  <si>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</si>
  <si>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</si>
  <si>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</si>
  <si>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</si>
  <si>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 xml:space="preserve">ELBIN ALEJANDRO FELIZ </t>
  </si>
  <si>
    <t>Correspondiente al mes de Diciembre del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</si>
</sst>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/>
    <xf numFmtId="43" fontId="8" fillId="2" borderId="0" xfId="0" applyNumberFormat="1" applyFont="1" applyFill="1"/>
    <xf numFmtId="43" fontId="8" fillId="2" borderId="0" xfId="1" applyFont="1" applyFill="1" applyBorder="1"/>
    <xf numFmtId="43" fontId="9" fillId="2" borderId="0" xfId="1" applyFont="1" applyFill="1" applyBorder="1"/>
    <xf numFmtId="43" fontId="8" fillId="2" borderId="0" xfId="1" applyFont="1" applyFill="1" applyBorder="1" applyAlignment="1">
      <alignment horizontal="left"/>
    </xf>
    <xf numFmtId="43" fontId="8" fillId="0" borderId="0" xfId="1" applyFont="1" applyFill="1" applyBorder="1"/>
    <xf numFmtId="43" fontId="8" fillId="0" borderId="2" xfId="1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8" fillId="0" borderId="1" xfId="1" applyFont="1" applyFill="1" applyBorder="1"/>
    <xf numFmtId="43" fontId="8" fillId="0" borderId="1" xfId="0" applyNumberFormat="1" applyFont="1" applyBorder="1"/>
    <xf numFmtId="165" fontId="6" fillId="0" borderId="1" xfId="0" applyNumberFormat="1" applyFont="1" applyBorder="1" applyAlignment="1">
      <alignment horizontal="left" wrapText="1"/>
    </xf>
    <xf numFmtId="43" fontId="9" fillId="0" borderId="0" xfId="1" applyFont="1" applyFill="1" applyBorder="1"/>
    <xf numFmtId="43" fontId="8" fillId="2" borderId="2" xfId="0" applyNumberFormat="1" applyFont="1" applyFill="1" applyBorder="1"/>
    <xf numFmtId="0" fontId="7" fillId="2" borderId="0" xfId="0" applyFont="1" applyFill="1"/>
    <xf numFmtId="43" fontId="7" fillId="2" borderId="0" xfId="0" applyNumberFormat="1" applyFont="1" applyFill="1"/>
    <xf numFmtId="4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left" wrapText="1"/>
    </xf>
    <xf numFmtId="43" fontId="8" fillId="0" borderId="0" xfId="0" applyNumberFormat="1" applyFont="1"/>
    <xf numFmtId="43" fontId="8" fillId="0" borderId="0" xfId="0" applyNumberFormat="1" applyFont="1" applyAlignment="1">
      <alignment horizontal="center"/>
    </xf>
    <xf numFmtId="43" fontId="4" fillId="2" borderId="0" xfId="1" applyFont="1" applyFill="1" applyBorder="1"/>
    <xf numFmtId="0" fontId="12" fillId="2" borderId="0" xfId="0" applyFont="1" applyFill="1"/>
    <xf numFmtId="43" fontId="12" fillId="2" borderId="0" xfId="1" applyFont="1" applyFill="1" applyBorder="1"/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43" fontId="14" fillId="2" borderId="2" xfId="1" applyFont="1" applyFill="1" applyBorder="1"/>
    <xf numFmtId="43" fontId="14" fillId="2" borderId="2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3" fontId="14" fillId="2" borderId="1" xfId="1" applyFont="1" applyFill="1" applyBorder="1"/>
    <xf numFmtId="0" fontId="14" fillId="2" borderId="2" xfId="0" applyFont="1" applyFill="1" applyBorder="1"/>
    <xf numFmtId="43" fontId="14" fillId="0" borderId="2" xfId="1" applyFont="1" applyFill="1" applyBorder="1"/>
    <xf numFmtId="43" fontId="14" fillId="0" borderId="2" xfId="0" applyNumberFormat="1" applyFont="1" applyBorder="1"/>
    <xf numFmtId="43" fontId="14" fillId="0" borderId="1" xfId="1" applyFont="1" applyFill="1" applyBorder="1"/>
    <xf numFmtId="165" fontId="15" fillId="2" borderId="2" xfId="0" applyNumberFormat="1" applyFont="1" applyFill="1" applyBorder="1" applyAlignment="1">
      <alignment horizontal="left" wrapText="1"/>
    </xf>
    <xf numFmtId="165" fontId="15" fillId="2" borderId="1" xfId="0" applyNumberFormat="1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43" fontId="14" fillId="2" borderId="1" xfId="0" applyNumberFormat="1" applyFont="1" applyFill="1" applyBorder="1"/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43" fontId="14" fillId="0" borderId="1" xfId="0" applyNumberFormat="1" applyFont="1" applyBorder="1"/>
    <xf numFmtId="165" fontId="15" fillId="0" borderId="1" xfId="0" applyNumberFormat="1" applyFont="1" applyBorder="1" applyAlignment="1">
      <alignment horizontal="left" wrapText="1"/>
    </xf>
    <xf numFmtId="43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165" fontId="15" fillId="0" borderId="2" xfId="0" applyNumberFormat="1" applyFont="1" applyBorder="1" applyAlignment="1">
      <alignment horizontal="left" wrapText="1"/>
    </xf>
    <xf numFmtId="43" fontId="14" fillId="2" borderId="2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A4" sqref="A4:B4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1" x14ac:dyDescent="0.3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18.75" x14ac:dyDescent="0.3">
      <c r="A3" s="68" t="s">
        <v>67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5"/>
    </row>
    <row r="4" spans="1:14" ht="19.5" thickBot="1" x14ac:dyDescent="0.35">
      <c r="A4" s="68"/>
      <c r="B4" s="68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69" t="s">
        <v>10</v>
      </c>
      <c r="H5" s="70"/>
      <c r="I5" s="13"/>
      <c r="J5" s="13"/>
      <c r="K5" s="13"/>
      <c r="L5" s="13"/>
      <c r="M5" s="13"/>
    </row>
    <row r="6" spans="1:14" s="7" customFormat="1" ht="30" customHeight="1" x14ac:dyDescent="0.25">
      <c r="A6" s="38" t="s">
        <v>0</v>
      </c>
      <c r="B6" s="38" t="s">
        <v>14</v>
      </c>
      <c r="C6" s="38" t="s">
        <v>18</v>
      </c>
      <c r="D6" s="38" t="s">
        <v>19</v>
      </c>
      <c r="E6" s="38" t="s">
        <v>6</v>
      </c>
      <c r="F6" s="38" t="s">
        <v>12</v>
      </c>
      <c r="G6" s="39" t="s">
        <v>1</v>
      </c>
      <c r="H6" s="39" t="s">
        <v>2</v>
      </c>
      <c r="I6" s="40" t="s">
        <v>7</v>
      </c>
      <c r="J6" s="40" t="s">
        <v>21</v>
      </c>
      <c r="K6" s="40" t="s">
        <v>28</v>
      </c>
      <c r="L6" s="40" t="s">
        <v>3</v>
      </c>
      <c r="M6" s="40" t="s">
        <v>8</v>
      </c>
    </row>
    <row r="7" spans="1:14" s="13" customFormat="1" ht="30" customHeight="1" x14ac:dyDescent="0.3">
      <c r="A7" s="41">
        <v>1</v>
      </c>
      <c r="B7" s="42" t="s">
        <v>53</v>
      </c>
      <c r="C7" s="41" t="s">
        <v>16</v>
      </c>
      <c r="D7" s="42" t="s">
        <v>20</v>
      </c>
      <c r="E7" s="43" t="s">
        <v>11</v>
      </c>
      <c r="F7" s="44">
        <v>85000</v>
      </c>
      <c r="G7" s="44">
        <f t="shared" ref="G7:G12" si="0">F7*2.87%</f>
        <v>2439.5</v>
      </c>
      <c r="H7" s="44">
        <v>2584</v>
      </c>
      <c r="I7" s="44">
        <v>8577.06</v>
      </c>
      <c r="J7" s="45">
        <v>25</v>
      </c>
      <c r="K7" s="45"/>
      <c r="L7" s="44">
        <v>13625.56</v>
      </c>
      <c r="M7" s="45">
        <f t="shared" ref="M7:M15" si="1">+F7-L7</f>
        <v>71374.44</v>
      </c>
      <c r="N7" s="14"/>
    </row>
    <row r="8" spans="1:14" s="15" customFormat="1" ht="30" customHeight="1" x14ac:dyDescent="0.3">
      <c r="A8" s="46">
        <v>2</v>
      </c>
      <c r="B8" s="47" t="s">
        <v>54</v>
      </c>
      <c r="C8" s="46" t="s">
        <v>16</v>
      </c>
      <c r="D8" s="47" t="s">
        <v>22</v>
      </c>
      <c r="E8" s="43" t="s">
        <v>11</v>
      </c>
      <c r="F8" s="48">
        <v>85000</v>
      </c>
      <c r="G8" s="48">
        <f t="shared" si="0"/>
        <v>2439.5</v>
      </c>
      <c r="H8" s="48">
        <f>+F8*3.04%</f>
        <v>2584</v>
      </c>
      <c r="I8" s="44">
        <v>8577.06</v>
      </c>
      <c r="J8" s="45">
        <v>25</v>
      </c>
      <c r="K8" s="45"/>
      <c r="L8" s="44">
        <f>SUM(G8:J8)</f>
        <v>13625.56</v>
      </c>
      <c r="M8" s="45">
        <f t="shared" si="1"/>
        <v>71374.44</v>
      </c>
      <c r="N8" s="14" t="s">
        <v>9</v>
      </c>
    </row>
    <row r="9" spans="1:14" s="15" customFormat="1" ht="30" customHeight="1" x14ac:dyDescent="0.3">
      <c r="A9" s="41">
        <v>3</v>
      </c>
      <c r="B9" s="47" t="s">
        <v>62</v>
      </c>
      <c r="C9" s="46" t="s">
        <v>17</v>
      </c>
      <c r="D9" s="43" t="s">
        <v>23</v>
      </c>
      <c r="E9" s="43" t="s">
        <v>11</v>
      </c>
      <c r="F9" s="48">
        <v>70000</v>
      </c>
      <c r="G9" s="48">
        <f t="shared" si="0"/>
        <v>2009</v>
      </c>
      <c r="H9" s="48">
        <f>+F9*3.04%</f>
        <v>2128</v>
      </c>
      <c r="I9" s="48">
        <v>5368.45</v>
      </c>
      <c r="J9" s="45">
        <v>25</v>
      </c>
      <c r="K9" s="45"/>
      <c r="L9" s="44">
        <f>SUM(G9:J9)</f>
        <v>9530.4500000000007</v>
      </c>
      <c r="M9" s="45">
        <f t="shared" si="1"/>
        <v>60469.55</v>
      </c>
      <c r="N9" s="14"/>
    </row>
    <row r="10" spans="1:14" s="15" customFormat="1" ht="33" customHeight="1" x14ac:dyDescent="0.3">
      <c r="A10" s="46">
        <v>4</v>
      </c>
      <c r="B10" s="49" t="s">
        <v>24</v>
      </c>
      <c r="C10" s="41" t="s">
        <v>17</v>
      </c>
      <c r="D10" s="49" t="s">
        <v>25</v>
      </c>
      <c r="E10" s="43" t="s">
        <v>11</v>
      </c>
      <c r="F10" s="50">
        <v>35000</v>
      </c>
      <c r="G10" s="50">
        <f>F10*2.87%</f>
        <v>1004.5</v>
      </c>
      <c r="H10" s="50">
        <f>+F10*3.04%</f>
        <v>1064</v>
      </c>
      <c r="I10" s="50">
        <v>0</v>
      </c>
      <c r="J10" s="45">
        <v>25</v>
      </c>
      <c r="K10" s="45"/>
      <c r="L10" s="44">
        <f>SUM(G10:J10)</f>
        <v>2093.5</v>
      </c>
      <c r="M10" s="51">
        <f t="shared" si="1"/>
        <v>32906.5</v>
      </c>
      <c r="N10" s="14"/>
    </row>
    <row r="11" spans="1:14" s="15" customFormat="1" ht="30" customHeight="1" x14ac:dyDescent="0.3">
      <c r="A11" s="41">
        <v>5</v>
      </c>
      <c r="B11" s="47" t="s">
        <v>26</v>
      </c>
      <c r="C11" s="46" t="s">
        <v>17</v>
      </c>
      <c r="D11" s="47" t="s">
        <v>27</v>
      </c>
      <c r="E11" s="43" t="s">
        <v>11</v>
      </c>
      <c r="F11" s="48">
        <v>60000</v>
      </c>
      <c r="G11" s="48">
        <f t="shared" si="0"/>
        <v>1722</v>
      </c>
      <c r="H11" s="48">
        <f>+F11*3.04%</f>
        <v>1824</v>
      </c>
      <c r="I11" s="48">
        <v>3486.65</v>
      </c>
      <c r="J11" s="45">
        <v>25</v>
      </c>
      <c r="K11" s="45">
        <v>1512.45</v>
      </c>
      <c r="L11" s="44">
        <f>SUM(G11:K11)</f>
        <v>8570.1</v>
      </c>
      <c r="M11" s="45">
        <f t="shared" si="1"/>
        <v>51429.9</v>
      </c>
      <c r="N11" s="14"/>
    </row>
    <row r="12" spans="1:14" s="15" customFormat="1" ht="30" customHeight="1" x14ac:dyDescent="0.3">
      <c r="A12" s="46">
        <v>6</v>
      </c>
      <c r="B12" s="47" t="s">
        <v>29</v>
      </c>
      <c r="C12" s="46" t="s">
        <v>17</v>
      </c>
      <c r="D12" s="47" t="s">
        <v>30</v>
      </c>
      <c r="E12" s="43" t="s">
        <v>11</v>
      </c>
      <c r="F12" s="48">
        <v>25000</v>
      </c>
      <c r="G12" s="48">
        <f t="shared" si="0"/>
        <v>717.5</v>
      </c>
      <c r="H12" s="48">
        <f>+F12*3.04%</f>
        <v>760</v>
      </c>
      <c r="I12" s="48">
        <v>0</v>
      </c>
      <c r="J12" s="45">
        <v>25</v>
      </c>
      <c r="K12" s="45"/>
      <c r="L12" s="44">
        <f>SUM(G12:J12)</f>
        <v>1502.5</v>
      </c>
      <c r="M12" s="45">
        <f t="shared" si="1"/>
        <v>23497.5</v>
      </c>
    </row>
    <row r="13" spans="1:14" s="15" customFormat="1" ht="30" customHeight="1" x14ac:dyDescent="0.3">
      <c r="A13" s="41">
        <v>7</v>
      </c>
      <c r="B13" s="47" t="s">
        <v>31</v>
      </c>
      <c r="C13" s="46" t="s">
        <v>17</v>
      </c>
      <c r="D13" s="47" t="s">
        <v>32</v>
      </c>
      <c r="E13" s="43" t="s">
        <v>11</v>
      </c>
      <c r="F13" s="48">
        <v>60000</v>
      </c>
      <c r="G13" s="48">
        <f t="shared" ref="G13:G29" si="2">F13*2.87%</f>
        <v>1722</v>
      </c>
      <c r="H13" s="48">
        <f t="shared" ref="H13:H17" si="3">F13*3.04%</f>
        <v>1824</v>
      </c>
      <c r="I13" s="48">
        <v>3486.65</v>
      </c>
      <c r="J13" s="45">
        <v>25</v>
      </c>
      <c r="K13" s="45"/>
      <c r="L13" s="44">
        <f>SUM(G13:J13)</f>
        <v>7057.65</v>
      </c>
      <c r="M13" s="45">
        <f t="shared" si="1"/>
        <v>52942.35</v>
      </c>
    </row>
    <row r="14" spans="1:14" s="15" customFormat="1" ht="30" customHeight="1" x14ac:dyDescent="0.3">
      <c r="A14" s="46">
        <v>8</v>
      </c>
      <c r="B14" s="47" t="s">
        <v>33</v>
      </c>
      <c r="C14" s="46" t="s">
        <v>17</v>
      </c>
      <c r="D14" s="47" t="s">
        <v>4</v>
      </c>
      <c r="E14" s="43" t="s">
        <v>11</v>
      </c>
      <c r="F14" s="48">
        <v>24000</v>
      </c>
      <c r="G14" s="48">
        <f t="shared" si="2"/>
        <v>688.8</v>
      </c>
      <c r="H14" s="48">
        <f t="shared" si="3"/>
        <v>729.6</v>
      </c>
      <c r="I14" s="48"/>
      <c r="J14" s="45">
        <v>25</v>
      </c>
      <c r="K14" s="45"/>
      <c r="L14" s="44">
        <f>G14+H14+I14+J14+K14</f>
        <v>1443.4</v>
      </c>
      <c r="M14" s="45">
        <f t="shared" si="1"/>
        <v>22556.6</v>
      </c>
    </row>
    <row r="15" spans="1:14" s="15" customFormat="1" ht="30" customHeight="1" x14ac:dyDescent="0.3">
      <c r="A15" s="41">
        <v>9</v>
      </c>
      <c r="B15" s="42" t="s">
        <v>52</v>
      </c>
      <c r="C15" s="41" t="s">
        <v>17</v>
      </c>
      <c r="D15" s="42" t="s">
        <v>65</v>
      </c>
      <c r="E15" s="43" t="s">
        <v>11</v>
      </c>
      <c r="F15" s="50">
        <v>35000</v>
      </c>
      <c r="G15" s="50">
        <f t="shared" si="2"/>
        <v>1004.5</v>
      </c>
      <c r="H15" s="50">
        <f t="shared" si="3"/>
        <v>1064</v>
      </c>
      <c r="I15" s="52">
        <v>0</v>
      </c>
      <c r="J15" s="45">
        <v>25</v>
      </c>
      <c r="K15" s="45"/>
      <c r="L15" s="44">
        <f t="shared" ref="L15:L20" si="4">SUM(G15:J15)</f>
        <v>2093.5</v>
      </c>
      <c r="M15" s="51">
        <f t="shared" si="1"/>
        <v>32906.5</v>
      </c>
    </row>
    <row r="16" spans="1:14" s="15" customFormat="1" ht="30" customHeight="1" x14ac:dyDescent="0.3">
      <c r="A16" s="41">
        <f t="shared" ref="A16:A29" si="5">+A15+1</f>
        <v>10</v>
      </c>
      <c r="B16" s="42" t="s">
        <v>34</v>
      </c>
      <c r="C16" s="41" t="s">
        <v>17</v>
      </c>
      <c r="D16" s="53" t="s">
        <v>25</v>
      </c>
      <c r="E16" s="47" t="s">
        <v>11</v>
      </c>
      <c r="F16" s="44">
        <v>35000</v>
      </c>
      <c r="G16" s="44">
        <f t="shared" si="2"/>
        <v>1004.5</v>
      </c>
      <c r="H16" s="44">
        <f t="shared" si="3"/>
        <v>1064</v>
      </c>
      <c r="I16" s="44"/>
      <c r="J16" s="45">
        <v>25</v>
      </c>
      <c r="K16" s="45"/>
      <c r="L16" s="44">
        <f t="shared" si="4"/>
        <v>2093.5</v>
      </c>
      <c r="M16" s="45">
        <f t="shared" ref="M16:M29" si="6">+F16-L16</f>
        <v>32906.5</v>
      </c>
    </row>
    <row r="17" spans="1:16" s="16" customFormat="1" ht="30" customHeight="1" x14ac:dyDescent="0.3">
      <c r="A17" s="46">
        <v>11</v>
      </c>
      <c r="B17" s="47" t="s">
        <v>35</v>
      </c>
      <c r="C17" s="46" t="s">
        <v>16</v>
      </c>
      <c r="D17" s="54" t="s">
        <v>36</v>
      </c>
      <c r="E17" s="47" t="s">
        <v>11</v>
      </c>
      <c r="F17" s="48">
        <v>35000</v>
      </c>
      <c r="G17" s="48">
        <f t="shared" si="2"/>
        <v>1004.5</v>
      </c>
      <c r="H17" s="44">
        <f t="shared" si="3"/>
        <v>1064</v>
      </c>
      <c r="I17" s="48">
        <v>0</v>
      </c>
      <c r="J17" s="45">
        <v>25</v>
      </c>
      <c r="K17" s="45"/>
      <c r="L17" s="44">
        <f t="shared" si="4"/>
        <v>2093.5</v>
      </c>
      <c r="M17" s="45">
        <f t="shared" si="6"/>
        <v>32906.5</v>
      </c>
    </row>
    <row r="18" spans="1:16" s="15" customFormat="1" ht="32.25" customHeight="1" x14ac:dyDescent="0.3">
      <c r="A18" s="41">
        <f t="shared" si="5"/>
        <v>12</v>
      </c>
      <c r="B18" s="42" t="s">
        <v>37</v>
      </c>
      <c r="C18" s="41" t="s">
        <v>17</v>
      </c>
      <c r="D18" s="53" t="s">
        <v>4</v>
      </c>
      <c r="E18" s="43" t="s">
        <v>11</v>
      </c>
      <c r="F18" s="44">
        <v>25000</v>
      </c>
      <c r="G18" s="48">
        <f t="shared" si="2"/>
        <v>717.5</v>
      </c>
      <c r="H18" s="48">
        <f>+F18*3.04%</f>
        <v>760</v>
      </c>
      <c r="I18" s="44">
        <v>0</v>
      </c>
      <c r="J18" s="45">
        <v>25</v>
      </c>
      <c r="K18" s="45"/>
      <c r="L18" s="44">
        <f t="shared" si="4"/>
        <v>1502.5</v>
      </c>
      <c r="M18" s="45">
        <f t="shared" si="6"/>
        <v>23497.5</v>
      </c>
    </row>
    <row r="19" spans="1:16" s="27" customFormat="1" ht="30" customHeight="1" x14ac:dyDescent="0.3">
      <c r="A19" s="41">
        <f t="shared" si="5"/>
        <v>13</v>
      </c>
      <c r="B19" s="47" t="s">
        <v>49</v>
      </c>
      <c r="C19" s="41" t="s">
        <v>17</v>
      </c>
      <c r="D19" s="47" t="s">
        <v>65</v>
      </c>
      <c r="E19" s="47" t="s">
        <v>11</v>
      </c>
      <c r="F19" s="48">
        <v>60000</v>
      </c>
      <c r="G19" s="48">
        <f t="shared" si="2"/>
        <v>1722</v>
      </c>
      <c r="H19" s="48">
        <f>+F19*3.04%</f>
        <v>1824</v>
      </c>
      <c r="I19" s="48">
        <v>3486.65</v>
      </c>
      <c r="J19" s="45">
        <v>25</v>
      </c>
      <c r="K19" s="45"/>
      <c r="L19" s="44">
        <f t="shared" si="4"/>
        <v>7057.65</v>
      </c>
      <c r="M19" s="45">
        <f t="shared" si="6"/>
        <v>52942.35</v>
      </c>
      <c r="P19" s="28"/>
    </row>
    <row r="20" spans="1:16" s="17" customFormat="1" ht="30" customHeight="1" x14ac:dyDescent="0.3">
      <c r="A20" s="41">
        <f t="shared" si="5"/>
        <v>14</v>
      </c>
      <c r="B20" s="47" t="s">
        <v>38</v>
      </c>
      <c r="C20" s="41" t="s">
        <v>17</v>
      </c>
      <c r="D20" s="54" t="s">
        <v>4</v>
      </c>
      <c r="E20" s="47" t="s">
        <v>11</v>
      </c>
      <c r="F20" s="48">
        <v>24000</v>
      </c>
      <c r="G20" s="48">
        <f t="shared" si="2"/>
        <v>688.8</v>
      </c>
      <c r="H20" s="48">
        <f>+F20*3.04%</f>
        <v>729.6</v>
      </c>
      <c r="I20" s="48"/>
      <c r="J20" s="45">
        <v>25</v>
      </c>
      <c r="K20" s="45"/>
      <c r="L20" s="44">
        <f t="shared" si="4"/>
        <v>1443.4</v>
      </c>
      <c r="M20" s="45">
        <f t="shared" si="6"/>
        <v>22556.6</v>
      </c>
    </row>
    <row r="21" spans="1:16" s="15" customFormat="1" ht="32.25" customHeight="1" x14ac:dyDescent="0.3">
      <c r="A21" s="41">
        <f t="shared" si="5"/>
        <v>15</v>
      </c>
      <c r="B21" s="42" t="s">
        <v>39</v>
      </c>
      <c r="C21" s="41" t="s">
        <v>17</v>
      </c>
      <c r="D21" s="55" t="s">
        <v>40</v>
      </c>
      <c r="E21" s="47" t="s">
        <v>11</v>
      </c>
      <c r="F21" s="44">
        <v>25000</v>
      </c>
      <c r="G21" s="48">
        <f t="shared" si="2"/>
        <v>717.5</v>
      </c>
      <c r="H21" s="48">
        <f>F21*3.04%</f>
        <v>760</v>
      </c>
      <c r="I21" s="44"/>
      <c r="J21" s="45">
        <v>25</v>
      </c>
      <c r="K21" s="56">
        <v>1512.45</v>
      </c>
      <c r="L21" s="44">
        <f>SUM(G21:K21)</f>
        <v>3014.95</v>
      </c>
      <c r="M21" s="45">
        <f t="shared" si="6"/>
        <v>21985.05</v>
      </c>
    </row>
    <row r="22" spans="1:16" s="27" customFormat="1" ht="30" customHeight="1" x14ac:dyDescent="0.3">
      <c r="A22" s="41">
        <f t="shared" si="5"/>
        <v>16</v>
      </c>
      <c r="B22" s="47" t="s">
        <v>41</v>
      </c>
      <c r="C22" s="41" t="s">
        <v>17</v>
      </c>
      <c r="D22" s="47" t="s">
        <v>64</v>
      </c>
      <c r="E22" s="47" t="s">
        <v>11</v>
      </c>
      <c r="F22" s="48">
        <v>35000</v>
      </c>
      <c r="G22" s="48">
        <f t="shared" si="2"/>
        <v>1004.5</v>
      </c>
      <c r="H22" s="48">
        <f t="shared" ref="H22:H26" si="7">+F22*3.04%</f>
        <v>1064</v>
      </c>
      <c r="I22" s="48"/>
      <c r="J22" s="45">
        <v>25</v>
      </c>
      <c r="K22" s="56">
        <v>1512.45</v>
      </c>
      <c r="L22" s="44">
        <f>SUM(G22:K22)</f>
        <v>3605.95</v>
      </c>
      <c r="M22" s="45">
        <f t="shared" si="6"/>
        <v>31394.05</v>
      </c>
    </row>
    <row r="23" spans="1:16" s="25" customFormat="1" ht="30" customHeight="1" x14ac:dyDescent="0.3">
      <c r="A23" s="57">
        <v>17</v>
      </c>
      <c r="B23" s="58" t="s">
        <v>55</v>
      </c>
      <c r="C23" s="59" t="s">
        <v>17</v>
      </c>
      <c r="D23" s="58" t="s">
        <v>42</v>
      </c>
      <c r="E23" s="58" t="s">
        <v>11</v>
      </c>
      <c r="F23" s="52">
        <v>45000</v>
      </c>
      <c r="G23" s="52">
        <f t="shared" si="2"/>
        <v>1291.5</v>
      </c>
      <c r="H23" s="52">
        <f t="shared" si="7"/>
        <v>1368</v>
      </c>
      <c r="I23" s="52">
        <v>1148.33</v>
      </c>
      <c r="J23" s="45">
        <v>25</v>
      </c>
      <c r="K23" s="60"/>
      <c r="L23" s="50">
        <f t="shared" ref="L23:L29" si="8">SUM(G23:J23)</f>
        <v>3832.83</v>
      </c>
      <c r="M23" s="51">
        <f t="shared" si="6"/>
        <v>41167.17</v>
      </c>
    </row>
    <row r="24" spans="1:16" s="25" customFormat="1" ht="30" customHeight="1" x14ac:dyDescent="0.3">
      <c r="A24" s="59">
        <f t="shared" si="5"/>
        <v>18</v>
      </c>
      <c r="B24" s="58" t="s">
        <v>56</v>
      </c>
      <c r="C24" s="59" t="s">
        <v>17</v>
      </c>
      <c r="D24" s="61" t="s">
        <v>5</v>
      </c>
      <c r="E24" s="58" t="s">
        <v>11</v>
      </c>
      <c r="F24" s="52">
        <v>30000</v>
      </c>
      <c r="G24" s="50">
        <f t="shared" si="2"/>
        <v>861</v>
      </c>
      <c r="H24" s="50">
        <f t="shared" si="7"/>
        <v>912</v>
      </c>
      <c r="I24" s="50"/>
      <c r="J24" s="45">
        <v>25</v>
      </c>
      <c r="K24" s="60"/>
      <c r="L24" s="50">
        <f t="shared" si="8"/>
        <v>1798</v>
      </c>
      <c r="M24" s="51">
        <f t="shared" si="6"/>
        <v>28202</v>
      </c>
    </row>
    <row r="25" spans="1:16" s="18" customFormat="1" ht="30" customHeight="1" x14ac:dyDescent="0.3">
      <c r="A25" s="59">
        <f t="shared" si="5"/>
        <v>19</v>
      </c>
      <c r="B25" s="58" t="s">
        <v>50</v>
      </c>
      <c r="C25" s="59" t="s">
        <v>16</v>
      </c>
      <c r="D25" s="61" t="s">
        <v>43</v>
      </c>
      <c r="E25" s="58" t="s">
        <v>11</v>
      </c>
      <c r="F25" s="52">
        <v>45000</v>
      </c>
      <c r="G25" s="52">
        <f t="shared" si="2"/>
        <v>1291.5</v>
      </c>
      <c r="H25" s="52">
        <f t="shared" si="7"/>
        <v>1368</v>
      </c>
      <c r="I25" s="52">
        <v>1148.33</v>
      </c>
      <c r="J25" s="45">
        <v>25</v>
      </c>
      <c r="K25" s="60"/>
      <c r="L25" s="50">
        <f t="shared" si="8"/>
        <v>3832.83</v>
      </c>
      <c r="M25" s="62">
        <f t="shared" si="6"/>
        <v>41167.17</v>
      </c>
    </row>
    <row r="26" spans="1:16" s="18" customFormat="1" ht="30" customHeight="1" x14ac:dyDescent="0.3">
      <c r="A26" s="57">
        <f t="shared" si="5"/>
        <v>20</v>
      </c>
      <c r="B26" s="42" t="s">
        <v>51</v>
      </c>
      <c r="C26" s="46" t="s">
        <v>17</v>
      </c>
      <c r="D26" s="42" t="s">
        <v>64</v>
      </c>
      <c r="E26" s="42" t="s">
        <v>11</v>
      </c>
      <c r="F26" s="44">
        <v>55000</v>
      </c>
      <c r="G26" s="50">
        <f t="shared" si="2"/>
        <v>1578.5</v>
      </c>
      <c r="H26" s="50">
        <f t="shared" si="7"/>
        <v>1672</v>
      </c>
      <c r="I26" s="50">
        <v>2559.6799999999998</v>
      </c>
      <c r="J26" s="45">
        <v>25</v>
      </c>
      <c r="K26" s="51">
        <v>1512.45</v>
      </c>
      <c r="L26" s="50">
        <f>SUM(G26:K26)</f>
        <v>7347.63</v>
      </c>
      <c r="M26" s="62">
        <f t="shared" si="6"/>
        <v>47652.37</v>
      </c>
    </row>
    <row r="27" spans="1:16" s="25" customFormat="1" ht="30" customHeight="1" x14ac:dyDescent="0.3">
      <c r="A27" s="57">
        <f t="shared" si="5"/>
        <v>21</v>
      </c>
      <c r="B27" s="63" t="s">
        <v>44</v>
      </c>
      <c r="C27" s="57" t="s">
        <v>16</v>
      </c>
      <c r="D27" s="64" t="s">
        <v>45</v>
      </c>
      <c r="E27" s="58" t="s">
        <v>11</v>
      </c>
      <c r="F27" s="50">
        <v>24000</v>
      </c>
      <c r="G27" s="50">
        <f t="shared" si="2"/>
        <v>688.8</v>
      </c>
      <c r="H27" s="50">
        <f>F27*3.04%</f>
        <v>729.6</v>
      </c>
      <c r="I27" s="44"/>
      <c r="J27" s="45">
        <v>25</v>
      </c>
      <c r="K27" s="60"/>
      <c r="L27" s="50">
        <f t="shared" si="8"/>
        <v>1443.4</v>
      </c>
      <c r="M27" s="65">
        <f t="shared" si="6"/>
        <v>22556.6</v>
      </c>
    </row>
    <row r="28" spans="1:16" s="25" customFormat="1" ht="30" customHeight="1" x14ac:dyDescent="0.3">
      <c r="A28" s="59">
        <f t="shared" si="5"/>
        <v>22</v>
      </c>
      <c r="B28" s="47" t="s">
        <v>46</v>
      </c>
      <c r="C28" s="46" t="s">
        <v>16</v>
      </c>
      <c r="D28" s="54" t="s">
        <v>13</v>
      </c>
      <c r="E28" s="47" t="s">
        <v>11</v>
      </c>
      <c r="F28" s="48">
        <v>35000</v>
      </c>
      <c r="G28" s="52">
        <f t="shared" si="2"/>
        <v>1004.5</v>
      </c>
      <c r="H28" s="52">
        <f>+F28*3.04%</f>
        <v>1064</v>
      </c>
      <c r="I28" s="52"/>
      <c r="J28" s="45">
        <v>25</v>
      </c>
      <c r="K28" s="60"/>
      <c r="L28" s="50">
        <f t="shared" si="8"/>
        <v>2093.5</v>
      </c>
      <c r="M28" s="62">
        <f t="shared" si="6"/>
        <v>32906.5</v>
      </c>
    </row>
    <row r="29" spans="1:16" s="18" customFormat="1" ht="30" customHeight="1" x14ac:dyDescent="0.3">
      <c r="A29" s="59">
        <f t="shared" si="5"/>
        <v>23</v>
      </c>
      <c r="B29" s="58" t="s">
        <v>47</v>
      </c>
      <c r="C29" s="59" t="s">
        <v>16</v>
      </c>
      <c r="D29" s="61" t="s">
        <v>65</v>
      </c>
      <c r="E29" s="58" t="s">
        <v>11</v>
      </c>
      <c r="F29" s="52">
        <v>25000</v>
      </c>
      <c r="G29" s="52">
        <f t="shared" si="2"/>
        <v>717.5</v>
      </c>
      <c r="H29" s="52">
        <f>+F29*3.04%</f>
        <v>760</v>
      </c>
      <c r="I29" s="52"/>
      <c r="J29" s="45">
        <v>25</v>
      </c>
      <c r="K29" s="60"/>
      <c r="L29" s="50">
        <f t="shared" si="8"/>
        <v>1502.5</v>
      </c>
      <c r="M29" s="62">
        <f t="shared" si="6"/>
        <v>23497.5</v>
      </c>
    </row>
    <row r="30" spans="1:16" s="18" customFormat="1" ht="30" customHeight="1" x14ac:dyDescent="0.3">
      <c r="A30" s="59">
        <f>B40+A29+1</f>
        <v>24</v>
      </c>
      <c r="B30" s="58" t="s">
        <v>58</v>
      </c>
      <c r="C30" s="59" t="s">
        <v>17</v>
      </c>
      <c r="D30" s="61" t="s">
        <v>5</v>
      </c>
      <c r="E30" s="58" t="s">
        <v>11</v>
      </c>
      <c r="F30" s="52">
        <v>35000</v>
      </c>
      <c r="G30" s="52">
        <f t="shared" ref="G30:G32" si="9">F30*2.87%</f>
        <v>1004.5</v>
      </c>
      <c r="H30" s="52">
        <f>+F30*3.04%</f>
        <v>1064</v>
      </c>
      <c r="I30" s="52"/>
      <c r="J30" s="45">
        <v>25</v>
      </c>
      <c r="K30" s="60"/>
      <c r="L30" s="50">
        <f t="shared" ref="L30:L31" si="10">SUM(G30:J30)</f>
        <v>2093.5</v>
      </c>
      <c r="M30" s="62">
        <f t="shared" ref="M30:M31" si="11">+F30-L30</f>
        <v>32906.5</v>
      </c>
    </row>
    <row r="31" spans="1:16" s="18" customFormat="1" ht="30" customHeight="1" x14ac:dyDescent="0.3">
      <c r="A31" s="59">
        <f>+A30+1</f>
        <v>25</v>
      </c>
      <c r="B31" s="58" t="s">
        <v>61</v>
      </c>
      <c r="C31" s="59" t="s">
        <v>16</v>
      </c>
      <c r="D31" s="61" t="s">
        <v>60</v>
      </c>
      <c r="E31" s="58" t="s">
        <v>11</v>
      </c>
      <c r="F31" s="52">
        <v>25000</v>
      </c>
      <c r="G31" s="52">
        <f t="shared" si="9"/>
        <v>717.5</v>
      </c>
      <c r="H31" s="52">
        <f>+F31*3.04%</f>
        <v>760</v>
      </c>
      <c r="I31" s="52"/>
      <c r="J31" s="45">
        <v>25</v>
      </c>
      <c r="K31" s="60"/>
      <c r="L31" s="50">
        <f t="shared" si="10"/>
        <v>1502.5</v>
      </c>
      <c r="M31" s="62">
        <f t="shared" si="11"/>
        <v>23497.5</v>
      </c>
    </row>
    <row r="32" spans="1:16" s="18" customFormat="1" ht="26.25" customHeight="1" x14ac:dyDescent="0.3">
      <c r="A32" s="20">
        <v>26</v>
      </c>
      <c r="B32" s="58" t="s">
        <v>66</v>
      </c>
      <c r="C32" s="59" t="s">
        <v>16</v>
      </c>
      <c r="D32" s="61" t="s">
        <v>25</v>
      </c>
      <c r="E32" s="58" t="s">
        <v>11</v>
      </c>
      <c r="F32" s="52">
        <v>35000</v>
      </c>
      <c r="G32" s="52">
        <f t="shared" si="9"/>
        <v>1004.5</v>
      </c>
      <c r="H32" s="52">
        <f>+F32*3.04%</f>
        <v>1064</v>
      </c>
      <c r="I32" s="52"/>
      <c r="J32" s="45">
        <v>25</v>
      </c>
      <c r="K32" s="60"/>
      <c r="L32" s="50">
        <v>2093.5</v>
      </c>
      <c r="M32" s="62">
        <v>32906.5</v>
      </c>
    </row>
    <row r="33" spans="1:13" s="18" customFormat="1" ht="15.75" hidden="1" x14ac:dyDescent="0.25">
      <c r="A33" s="20"/>
      <c r="B33" s="21"/>
      <c r="C33" s="20"/>
      <c r="D33" s="24"/>
      <c r="E33" s="21"/>
      <c r="F33" s="22"/>
      <c r="G33" s="22"/>
      <c r="H33" s="22"/>
      <c r="I33" s="22"/>
      <c r="J33" s="26"/>
      <c r="K33" s="23"/>
      <c r="L33" s="19"/>
      <c r="M33" s="29"/>
    </row>
    <row r="34" spans="1:13" s="18" customFormat="1" ht="30" customHeight="1" x14ac:dyDescent="0.25">
      <c r="A34" s="30"/>
      <c r="B34" s="31"/>
      <c r="C34" s="30"/>
      <c r="D34" s="32"/>
      <c r="E34" s="31"/>
      <c r="J34" s="14"/>
      <c r="K34" s="33"/>
      <c r="M34" s="34"/>
    </row>
    <row r="35" spans="1:13" s="18" customFormat="1" ht="30" customHeight="1" x14ac:dyDescent="0.25">
      <c r="A35" s="30"/>
      <c r="B35" s="31"/>
      <c r="C35" s="30"/>
      <c r="D35" s="32"/>
      <c r="E35" s="31"/>
      <c r="J35" s="14"/>
      <c r="K35" s="33"/>
      <c r="M35" s="34"/>
    </row>
    <row r="36" spans="1:13" s="18" customFormat="1" ht="30" customHeight="1" x14ac:dyDescent="0.25">
      <c r="A36" s="30"/>
      <c r="B36" s="31"/>
      <c r="C36" s="30"/>
      <c r="D36" s="32"/>
      <c r="E36" s="31"/>
      <c r="J36" s="14"/>
      <c r="K36" s="33"/>
      <c r="M36" s="34"/>
    </row>
    <row r="37" spans="1:13" s="18" customFormat="1" ht="45" customHeight="1" x14ac:dyDescent="0.25">
      <c r="A37" s="30"/>
      <c r="B37" s="31"/>
      <c r="C37" s="30"/>
      <c r="D37" s="32"/>
      <c r="E37" s="31"/>
      <c r="J37" s="14"/>
      <c r="K37" s="33"/>
      <c r="M37" s="34"/>
    </row>
    <row r="38" spans="1:13" s="18" customFormat="1" ht="30" customHeight="1" x14ac:dyDescent="0.25">
      <c r="A38" s="30"/>
      <c r="B38" s="31"/>
      <c r="C38" s="30"/>
      <c r="D38" s="32"/>
      <c r="E38" s="31"/>
      <c r="J38" s="14"/>
      <c r="K38" s="33"/>
      <c r="M38" s="34"/>
    </row>
    <row r="39" spans="1:13" s="18" customFormat="1" ht="30" customHeight="1" x14ac:dyDescent="0.25">
      <c r="A39" s="30"/>
      <c r="B39" s="31"/>
      <c r="C39" s="30"/>
      <c r="D39" s="32"/>
      <c r="E39" s="31"/>
      <c r="J39" s="14"/>
      <c r="K39" s="33"/>
      <c r="M39" s="34"/>
    </row>
    <row r="42" spans="1:13" ht="18.75" x14ac:dyDescent="0.3">
      <c r="F42" s="35" t="s">
        <v>57</v>
      </c>
      <c r="G42" s="36"/>
      <c r="H42" s="36"/>
    </row>
    <row r="43" spans="1:13" ht="18.75" x14ac:dyDescent="0.3">
      <c r="F43" s="37" t="s">
        <v>63</v>
      </c>
      <c r="G43" s="36"/>
      <c r="H43" s="36"/>
    </row>
    <row r="44" spans="1:13" ht="18.75" x14ac:dyDescent="0.3">
      <c r="D44" s="9" t="s">
        <v>59</v>
      </c>
      <c r="F44" s="37"/>
      <c r="G44" s="36"/>
      <c r="H44" s="36"/>
    </row>
    <row r="16448" spans="2:13" s="3" customFormat="1" x14ac:dyDescent="0.2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2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Miriam Yadhira Del Jesús Castillo</cp:lastModifiedBy>
  <cp:lastPrinted>2023-11-23T12:59:25Z</cp:lastPrinted>
  <dcterms:created xsi:type="dcterms:W3CDTF">2019-01-11T19:06:47Z</dcterms:created>
  <dcterms:modified xsi:type="dcterms:W3CDTF">2023-12-27T13:53:29Z</dcterms:modified>
</cp:coreProperties>
</file>