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MPRAS\Desktop\contrato 1\NÓMINA DIGITAL\"/>
    </mc:Choice>
  </mc:AlternateContent>
  <bookViews>
    <workbookView xWindow="0" yWindow="0" windowWidth="28800" windowHeight="11595" activeTab="1"/>
  </bookViews>
  <sheets>
    <sheet name="Nom. Interinato, Jul. 2025" sheetId="8" r:id="rId1"/>
    <sheet name="Nom. Interinato, Jul. 2025 (2)" sheetId="9" r:id="rId2"/>
  </sheets>
  <definedNames>
    <definedName name="_xlnm._FilterDatabase" localSheetId="0" hidden="1">'Nom. Interinato, Jul. 2025'!#REF!</definedName>
    <definedName name="_xlnm._FilterDatabase" localSheetId="1" hidden="1">'Nom. Interinato, Jul. 2025 (2)'!#REF!</definedName>
    <definedName name="_xlnm.Print_Area" localSheetId="0">'Nom. Interinato, Jul. 2025'!$B$2:$R$30</definedName>
    <definedName name="_xlnm.Print_Area" localSheetId="1">'Nom. Interinato, Jul. 2025 (2)'!$B$2:$R$29</definedName>
    <definedName name="DATOS" localSheetId="0">#REF!</definedName>
    <definedName name="DATOS" localSheetId="1">#REF!</definedName>
    <definedName name="DATOS">#REF!</definedName>
    <definedName name="DATOSS" localSheetId="0">#REF!</definedName>
    <definedName name="DATOSS" localSheetId="1">#REF!</definedName>
    <definedName name="DATOSS">#REF!</definedName>
    <definedName name="_xlnm.Print_Titles" localSheetId="0">'Nom. Interinato, Jul. 2025'!$1:$16</definedName>
    <definedName name="_xlnm.Print_Titles" localSheetId="1">'Nom. Interinato, Jul. 2025 (2)'!$1:$16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9" l="1"/>
  <c r="I20" i="9"/>
  <c r="H20" i="9"/>
  <c r="N19" i="9"/>
  <c r="M19" i="9"/>
  <c r="K19" i="9"/>
  <c r="J19" i="9"/>
  <c r="N18" i="9"/>
  <c r="M18" i="9"/>
  <c r="L18" i="9"/>
  <c r="K18" i="9"/>
  <c r="J18" i="9"/>
  <c r="N17" i="9"/>
  <c r="M17" i="9"/>
  <c r="L17" i="9"/>
  <c r="L20" i="9" s="1"/>
  <c r="K17" i="9"/>
  <c r="J17" i="9"/>
  <c r="Q17" i="9" s="1"/>
  <c r="K20" i="9" l="1"/>
  <c r="O18" i="9"/>
  <c r="M20" i="9"/>
  <c r="Q18" i="9"/>
  <c r="R18" i="9" s="1"/>
  <c r="J20" i="9"/>
  <c r="N20" i="9"/>
  <c r="Q19" i="9"/>
  <c r="R19" i="9" s="1"/>
  <c r="Q20" i="9"/>
  <c r="R17" i="9"/>
  <c r="R20" i="9" s="1"/>
  <c r="O19" i="9"/>
  <c r="O17" i="9"/>
  <c r="O20" i="9" s="1"/>
  <c r="P20" i="8"/>
  <c r="I20" i="8"/>
  <c r="H20" i="8"/>
  <c r="N19" i="8"/>
  <c r="M19" i="8"/>
  <c r="K19" i="8"/>
  <c r="J19" i="8"/>
  <c r="N18" i="8"/>
  <c r="M18" i="8"/>
  <c r="L18" i="8"/>
  <c r="K18" i="8"/>
  <c r="J18" i="8"/>
  <c r="N17" i="8"/>
  <c r="M17" i="8"/>
  <c r="L17" i="8"/>
  <c r="K17" i="8"/>
  <c r="J17" i="8"/>
  <c r="Q19" i="8" l="1"/>
  <c r="R19" i="8" s="1"/>
  <c r="J20" i="8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<sst xmlns="http://schemas.openxmlformats.org/spreadsheetml/2006/main" count="78" uniqueCount="40">
  <si>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</si>
  <si>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</si>
  <si>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</si>
  <si>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</si>
  <si>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</si>
  <si>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</si>
  <si>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</si>
  <si>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</si>
  <si>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</si>
  <si>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</si>
  <si>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</si>
  <si>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</si>
  <si>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</si>
  <si>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</si>
  <si>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</si>
  <si>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</si>
  <si>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</si>
  <si>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</si>
  <si>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</si>
  <si>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</si>
  <si>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</si>
  <si>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</si>
  <si>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</si>
  <si>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</si>
  <si>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</si>
  <si>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</si>
  <si>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</si>
  <si>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</si>
  <si>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</si>
  <si>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</si>
  <si>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</si>
  <si>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</si>
  <si>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</si>
  <si>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</si>
  <si>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</si>
  <si>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</si>
  <si>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Julio 2025.</t>
  </si>
  <si>
    <t>Nómina Interinato, Agosto 2025.</t>
  </si>
  <si>
    <t>Lic. Victor C. Zabala Sánchez</t>
  </si>
  <si>
    <r>
      <rPr>
        <b/>
        <sz val="16"/>
        <color theme="1"/>
        <rFont val="Malgun Gothic"/>
        <family val="2"/>
      </rPr>
      <t>CAPITULO:</t>
    </r>
    <r>
      <rPr>
        <sz val="16"/>
        <color theme="1"/>
        <rFont val="Malgun Gothic"/>
        <family val="2"/>
      </rPr>
      <t xml:space="preserve"> 5137          </t>
    </r>
    <r>
      <rPr>
        <b/>
        <sz val="16"/>
        <color theme="1"/>
        <rFont val="Malgun Gothic"/>
        <family val="2"/>
      </rPr>
      <t xml:space="preserve">SUBCAPITULO: </t>
    </r>
    <r>
      <rPr>
        <sz val="16"/>
        <color theme="1"/>
        <rFont val="Malgun Gothic"/>
        <family val="2"/>
      </rPr>
      <t xml:space="preserve">01        </t>
    </r>
    <r>
      <rPr>
        <b/>
        <sz val="16"/>
        <color theme="1"/>
        <rFont val="Malgun Gothic"/>
        <family val="2"/>
      </rPr>
      <t xml:space="preserve">  DAF: </t>
    </r>
    <r>
      <rPr>
        <sz val="16"/>
        <color theme="1"/>
        <rFont val="Malgun Gothic"/>
        <family val="2"/>
      </rPr>
      <t xml:space="preserve">01         </t>
    </r>
    <r>
      <rPr>
        <b/>
        <sz val="16"/>
        <color theme="1"/>
        <rFont val="Malgun Gothic"/>
        <family val="2"/>
      </rPr>
      <t xml:space="preserve"> UE:</t>
    </r>
    <r>
      <rPr>
        <sz val="16"/>
        <color theme="1"/>
        <rFont val="Malgun Gothic"/>
        <family val="2"/>
      </rPr>
      <t xml:space="preserve"> 0001          </t>
    </r>
    <r>
      <rPr>
        <b/>
        <sz val="16"/>
        <color theme="1"/>
        <rFont val="Malgun Gothic"/>
        <family val="2"/>
      </rPr>
      <t xml:space="preserve">PROGRAMA: </t>
    </r>
    <r>
      <rPr>
        <sz val="16"/>
        <color theme="1"/>
        <rFont val="Malgun Gothic"/>
        <family val="2"/>
      </rPr>
      <t xml:space="preserve">11          </t>
    </r>
    <r>
      <rPr>
        <b/>
        <sz val="16"/>
        <color theme="1"/>
        <rFont val="Malgun Gothic"/>
        <family val="2"/>
      </rPr>
      <t xml:space="preserve">SUBPROGRAMA: </t>
    </r>
    <r>
      <rPr>
        <sz val="16"/>
        <color theme="1"/>
        <rFont val="Malgun Gothic"/>
        <family val="2"/>
      </rPr>
      <t xml:space="preserve">01         </t>
    </r>
    <r>
      <rPr>
        <b/>
        <sz val="16"/>
        <color theme="1"/>
        <rFont val="Malgun Gothic"/>
        <family val="2"/>
      </rPr>
      <t xml:space="preserve"> PROYECTO:</t>
    </r>
    <r>
      <rPr>
        <sz val="16"/>
        <color theme="1"/>
        <rFont val="Malgun Gothic"/>
        <family val="2"/>
      </rPr>
      <t xml:space="preserve"> 00          </t>
    </r>
    <r>
      <rPr>
        <b/>
        <sz val="16"/>
        <color theme="1"/>
        <rFont val="Malgun Gothic"/>
        <family val="2"/>
      </rPr>
      <t>ACTIVIDAD</t>
    </r>
    <r>
      <rPr>
        <sz val="16"/>
        <color theme="1"/>
        <rFont val="Malgun Gothic"/>
        <family val="2"/>
      </rPr>
      <t xml:space="preserve">: 0001         </t>
    </r>
    <r>
      <rPr>
        <b/>
        <sz val="16"/>
        <color theme="1"/>
        <rFont val="Malgun Gothic"/>
        <family val="2"/>
      </rPr>
      <t xml:space="preserve"> CUENTA:</t>
    </r>
    <r>
      <rPr>
        <sz val="16"/>
        <color theme="1"/>
        <rFont val="Malgun Gothic"/>
        <family val="2"/>
      </rPr>
      <t xml:space="preserve"> 2.1.1.2.11       </t>
    </r>
    <r>
      <rPr>
        <b/>
        <sz val="16"/>
        <color theme="1"/>
        <rFont val="Malgun Gothic"/>
        <family val="2"/>
      </rPr>
      <t>FONDO</t>
    </r>
    <r>
      <rPr>
        <sz val="16"/>
        <color theme="1"/>
        <rFont val="Malgun Gothic"/>
        <family val="2"/>
      </rPr>
      <t>: 0100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</si>
</sst>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  <font>
      <b/>
      <sz val="18"/>
      <name val="Times New Roman"/>
      <family val="1"/>
    </font>
    <font>
      <sz val="18"/>
      <name val="Times New Roman"/>
      <family val="1"/>
    </font>
    <font>
      <b/>
      <sz val="16"/>
      <name val="Malgun Gothic"/>
      <family val="2"/>
    </font>
    <font>
      <b/>
      <sz val="18"/>
      <name val="Malgun Gothic"/>
      <family val="2"/>
    </font>
    <font>
      <b/>
      <sz val="18"/>
      <color theme="0"/>
      <name val="Malgun Gothic"/>
      <family val="2"/>
    </font>
    <font>
      <sz val="18"/>
      <name val="Malgun Gothic"/>
      <family val="2"/>
    </font>
    <font>
      <sz val="16"/>
      <name val="Malgun Gothic"/>
      <family val="2"/>
    </font>
    <font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6"/>
      <name val="Bell MT"/>
      <family val="1"/>
    </font>
    <font>
      <sz val="16"/>
      <color theme="1"/>
      <name val="Malgun Gothic"/>
      <family val="2"/>
    </font>
    <font>
      <b/>
      <sz val="16"/>
      <color theme="1"/>
      <name val="Malgun Gothic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right" vertical="center"/>
    </xf>
    <xf numFmtId="4" fontId="43" fillId="2" borderId="1" xfId="0" applyNumberFormat="1" applyFont="1" applyFill="1" applyBorder="1" applyAlignment="1">
      <alignment horizontal="right" vertical="center"/>
    </xf>
    <xf numFmtId="0" fontId="40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center" vertical="center"/>
    </xf>
    <xf numFmtId="43" fontId="42" fillId="34" borderId="13" xfId="45" applyFont="1" applyFill="1" applyBorder="1" applyAlignment="1">
      <alignment horizontal="right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  <xf numFmtId="0" fontId="34" fillId="34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6" fillId="2" borderId="0" xfId="0" applyFont="1" applyFill="1" applyAlignment="1">
      <alignment horizontal="center"/>
    </xf>
    <xf numFmtId="0" fontId="47" fillId="0" borderId="0" xfId="0" applyFont="1" applyAlignment="1"/>
    <xf numFmtId="0" fontId="45" fillId="2" borderId="0" xfId="0" applyFont="1" applyFill="1" applyAlignment="1">
      <alignment horizontal="center" vertical="top"/>
    </xf>
    <xf numFmtId="0" fontId="45" fillId="0" borderId="0" xfId="0" applyFont="1" applyAlignment="1">
      <alignment vertical="top"/>
    </xf>
    <xf numFmtId="0" fontId="41" fillId="2" borderId="16" xfId="0" applyFont="1" applyFill="1" applyBorder="1" applyAlignment="1">
      <alignment horizontal="right" vertical="center"/>
    </xf>
    <xf numFmtId="0" fontId="41" fillId="2" borderId="17" xfId="0" applyFont="1" applyFill="1" applyBorder="1" applyAlignment="1">
      <alignment horizontal="right" vertical="center"/>
    </xf>
    <xf numFmtId="0" fontId="48" fillId="2" borderId="0" xfId="1" quotePrefix="1" applyFont="1" applyFill="1" applyAlignment="1">
      <alignment horizontal="center"/>
    </xf>
    <xf numFmtId="0" fontId="48" fillId="2" borderId="0" xfId="1" applyFont="1" applyFill="1" applyAlignment="1">
      <alignment horizontal="center"/>
    </xf>
    <xf numFmtId="0" fontId="49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761998</xdr:colOff>
      <xdr:row>2</xdr:row>
      <xdr:rowOff>8741</xdr:rowOff>
    </xdr:from>
    <xdr:to>
      <xdr:col>10</xdr:col>
      <xdr:colOff>81642</xdr:colOff>
      <xdr:row>9</xdr:row>
      <xdr:rowOff>136073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4391" y="498598"/>
          <a:ext cx="1932215" cy="1964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view="pageBreakPreview" topLeftCell="B1" zoomScaleNormal="100" zoomScaleSheetLayoutView="100" workbookViewId="0">
      <selection activeCell="B10" sqref="B10:R10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50.425781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2:18" s="8" customFormat="1" ht="20.100000000000001" customHeight="1" x14ac:dyDescent="0.25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2:18" s="8" customFormat="1" ht="20.100000000000001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2:18" s="8" customFormat="1" ht="20.100000000000001" customHeight="1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2:18" s="8" customFormat="1" ht="20.100000000000001" customHeight="1" x14ac:dyDescent="0.35">
      <c r="B10" s="54" t="s">
        <v>36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56" t="s">
        <v>31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</row>
    <row r="13" spans="2:18" s="8" customFormat="1" ht="5.25" customHeight="1" x14ac:dyDescent="0.25">
      <c r="B13" s="49"/>
      <c r="C13" s="49"/>
      <c r="D13" s="49"/>
      <c r="E13" s="50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2:18" s="1" customFormat="1" ht="20.100000000000001" customHeight="1" x14ac:dyDescent="0.2">
      <c r="B14" s="59" t="s">
        <v>7</v>
      </c>
      <c r="C14" s="59" t="s">
        <v>10</v>
      </c>
      <c r="D14" s="65" t="s">
        <v>22</v>
      </c>
      <c r="E14" s="21"/>
      <c r="F14" s="67" t="s">
        <v>1</v>
      </c>
      <c r="G14" s="61" t="s">
        <v>18</v>
      </c>
      <c r="H14" s="70" t="s">
        <v>28</v>
      </c>
      <c r="I14" s="59" t="s">
        <v>14</v>
      </c>
      <c r="J14" s="61" t="s">
        <v>16</v>
      </c>
      <c r="K14" s="61"/>
      <c r="L14" s="61"/>
      <c r="M14" s="61"/>
      <c r="N14" s="61"/>
      <c r="O14" s="61"/>
      <c r="P14" s="22"/>
      <c r="Q14" s="22" t="s">
        <v>0</v>
      </c>
      <c r="R14" s="59" t="s">
        <v>15</v>
      </c>
    </row>
    <row r="15" spans="2:18" s="1" customFormat="1" ht="20.100000000000001" customHeight="1" x14ac:dyDescent="0.2">
      <c r="B15" s="59"/>
      <c r="C15" s="59"/>
      <c r="D15" s="65"/>
      <c r="E15" s="23" t="s">
        <v>25</v>
      </c>
      <c r="F15" s="67"/>
      <c r="G15" s="61"/>
      <c r="H15" s="70"/>
      <c r="I15" s="59"/>
      <c r="J15" s="62" t="s">
        <v>2</v>
      </c>
      <c r="K15" s="62"/>
      <c r="L15" s="62" t="s">
        <v>11</v>
      </c>
      <c r="M15" s="64" t="s">
        <v>9</v>
      </c>
      <c r="N15" s="64"/>
      <c r="O15" s="62" t="s">
        <v>8</v>
      </c>
      <c r="P15" s="24" t="s">
        <v>26</v>
      </c>
      <c r="Q15" s="62" t="s">
        <v>12</v>
      </c>
      <c r="R15" s="59"/>
    </row>
    <row r="16" spans="2:18" s="1" customFormat="1" ht="20.100000000000001" customHeight="1" x14ac:dyDescent="0.2">
      <c r="B16" s="60"/>
      <c r="C16" s="60"/>
      <c r="D16" s="66"/>
      <c r="E16" s="25"/>
      <c r="F16" s="68"/>
      <c r="G16" s="69"/>
      <c r="H16" s="71"/>
      <c r="I16" s="60"/>
      <c r="J16" s="26" t="s">
        <v>3</v>
      </c>
      <c r="K16" s="26" t="s">
        <v>4</v>
      </c>
      <c r="L16" s="63"/>
      <c r="M16" s="26" t="s">
        <v>5</v>
      </c>
      <c r="N16" s="26" t="s">
        <v>6</v>
      </c>
      <c r="O16" s="63"/>
      <c r="P16" s="27" t="s">
        <v>21</v>
      </c>
      <c r="Q16" s="63"/>
      <c r="R16" s="60"/>
    </row>
    <row r="17" spans="2:20" s="8" customFormat="1" ht="43.5" customHeight="1" x14ac:dyDescent="0.25">
      <c r="B17" s="28">
        <v>1</v>
      </c>
      <c r="C17" s="34" t="s">
        <v>24</v>
      </c>
      <c r="D17" s="35" t="s">
        <v>23</v>
      </c>
      <c r="E17" s="35" t="s">
        <v>34</v>
      </c>
      <c r="F17" s="36" t="s">
        <v>33</v>
      </c>
      <c r="G17" s="36" t="s">
        <v>20</v>
      </c>
      <c r="H17" s="37">
        <v>28500</v>
      </c>
      <c r="I17" s="38">
        <v>3486.65</v>
      </c>
      <c r="J17" s="37">
        <f>H17*2.87%</f>
        <v>817.95</v>
      </c>
      <c r="K17" s="37">
        <f>H17*7.1%</f>
        <v>2023.5</v>
      </c>
      <c r="L17" s="37">
        <f>H17*1.15%</f>
        <v>327.75</v>
      </c>
      <c r="M17" s="37">
        <f>H17*3.04%</f>
        <v>866.4</v>
      </c>
      <c r="N17" s="37">
        <f>H17*7.09%</f>
        <v>2020.65</v>
      </c>
      <c r="O17" s="37">
        <f>J17+K17+L17+M17+N17</f>
        <v>6056.25</v>
      </c>
      <c r="P17" s="37">
        <v>25</v>
      </c>
      <c r="Q17" s="37">
        <f>I17+J17+M17+P17</f>
        <v>5196</v>
      </c>
      <c r="R17" s="37">
        <f>H17-Q17</f>
        <v>23304</v>
      </c>
      <c r="T17" s="15"/>
    </row>
    <row r="18" spans="2:20" s="8" customFormat="1" ht="39.75" customHeight="1" x14ac:dyDescent="0.25">
      <c r="B18" s="28">
        <v>2</v>
      </c>
      <c r="C18" s="34" t="s">
        <v>27</v>
      </c>
      <c r="D18" s="35" t="s">
        <v>23</v>
      </c>
      <c r="E18" s="35" t="s">
        <v>32</v>
      </c>
      <c r="F18" s="36" t="s">
        <v>35</v>
      </c>
      <c r="G18" s="36" t="s">
        <v>20</v>
      </c>
      <c r="H18" s="37">
        <v>25000</v>
      </c>
      <c r="I18" s="38">
        <v>2559.6799999999998</v>
      </c>
      <c r="J18" s="37">
        <f t="shared" ref="J18:J19" si="0">H18*2.87%</f>
        <v>717.5</v>
      </c>
      <c r="K18" s="37">
        <f t="shared" ref="K18:K19" si="1">H18*7.1%</f>
        <v>1775</v>
      </c>
      <c r="L18" s="37">
        <f>H18*1.15%</f>
        <v>287.5</v>
      </c>
      <c r="M18" s="37">
        <f t="shared" ref="M18:M19" si="2">H18*3.04%</f>
        <v>760</v>
      </c>
      <c r="N18" s="37">
        <f t="shared" ref="N18:N19" si="3">H18*7.09%</f>
        <v>1772.5</v>
      </c>
      <c r="O18" s="37">
        <f t="shared" ref="O18:O19" si="4">J18+K18+L18+M18+N18</f>
        <v>5312.5</v>
      </c>
      <c r="P18" s="37">
        <v>25</v>
      </c>
      <c r="Q18" s="37">
        <f t="shared" ref="Q18:Q19" si="5">I18+J18+M18+P18</f>
        <v>4062.18</v>
      </c>
      <c r="R18" s="37">
        <f t="shared" ref="R18:R19" si="6">H18-Q18</f>
        <v>20937.82</v>
      </c>
      <c r="T18" s="15"/>
    </row>
    <row r="19" spans="2:20" s="8" customFormat="1" ht="7.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57" t="s">
        <v>17</v>
      </c>
      <c r="C20" s="57"/>
      <c r="D20" s="57"/>
      <c r="E20" s="57"/>
      <c r="F20" s="57"/>
      <c r="G20" s="58"/>
      <c r="H20" s="33">
        <f t="shared" ref="H20:R20" si="7">SUM(H17:H19)</f>
        <v>53500</v>
      </c>
      <c r="I20" s="33">
        <f t="shared" si="7"/>
        <v>6046.33</v>
      </c>
      <c r="J20" s="33">
        <f t="shared" si="7"/>
        <v>1535.45</v>
      </c>
      <c r="K20" s="33">
        <f t="shared" si="7"/>
        <v>3798.5</v>
      </c>
      <c r="L20" s="33">
        <f t="shared" si="7"/>
        <v>615.25</v>
      </c>
      <c r="M20" s="33">
        <f t="shared" si="7"/>
        <v>1626.4</v>
      </c>
      <c r="N20" s="33">
        <f t="shared" si="7"/>
        <v>3793.15</v>
      </c>
      <c r="O20" s="33">
        <f t="shared" si="7"/>
        <v>11368.75</v>
      </c>
      <c r="P20" s="33">
        <f t="shared" si="7"/>
        <v>50</v>
      </c>
      <c r="Q20" s="33">
        <f t="shared" si="7"/>
        <v>9258.18</v>
      </c>
      <c r="R20" s="33">
        <f t="shared" si="7"/>
        <v>44241.82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B6:R7"/>
    <mergeCell ref="B8:R8"/>
    <mergeCell ref="B9:R9"/>
    <mergeCell ref="B10:R10"/>
    <mergeCell ref="B12:R12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view="pageBreakPreview" topLeftCell="B1" zoomScale="70" zoomScaleNormal="100" zoomScaleSheetLayoutView="70" workbookViewId="0">
      <selection activeCell="M5" sqref="M5"/>
    </sheetView>
  </sheetViews>
  <sheetFormatPr baseColWidth="10" defaultColWidth="9.140625" defaultRowHeight="15" x14ac:dyDescent="0.25"/>
  <cols>
    <col min="1" max="1" width="9.140625" style="2" hidden="1" customWidth="1"/>
    <col min="2" max="2" width="6.7109375" style="13" customWidth="1"/>
    <col min="3" max="3" width="38.140625" style="2" customWidth="1"/>
    <col min="4" max="4" width="33.28515625" style="2" customWidth="1"/>
    <col min="5" max="5" width="20.7109375" style="2" customWidth="1"/>
    <col min="6" max="6" width="14.5703125" style="5" customWidth="1"/>
    <col min="7" max="7" width="14.140625" style="5" customWidth="1"/>
    <col min="8" max="8" width="20.7109375" style="3" customWidth="1"/>
    <col min="9" max="9" width="20.7109375" style="2" customWidth="1"/>
    <col min="10" max="10" width="18.42578125" style="2" customWidth="1"/>
    <col min="11" max="11" width="20.7109375" style="2" customWidth="1"/>
    <col min="12" max="12" width="17.28515625" style="4" customWidth="1"/>
    <col min="13" max="13" width="18.85546875" style="2" customWidth="1"/>
    <col min="14" max="14" width="20.7109375" style="2" customWidth="1"/>
    <col min="15" max="15" width="20.85546875" style="2" customWidth="1"/>
    <col min="16" max="16" width="16" style="2" customWidth="1"/>
    <col min="17" max="17" width="19.85546875" style="2" customWidth="1"/>
    <col min="18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2:18" s="8" customFormat="1" ht="20.100000000000001" customHeight="1" x14ac:dyDescent="0.25"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2:18" s="8" customFormat="1" ht="20.100000000000001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spans="2:18" s="8" customFormat="1" ht="29.25" customHeight="1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2:18" s="8" customFormat="1" ht="52.5" customHeight="1" x14ac:dyDescent="0.55000000000000004">
      <c r="B10" s="80" t="s">
        <v>37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30" customHeight="1" x14ac:dyDescent="0.25">
      <c r="B12" s="82" t="s">
        <v>39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2:18" s="8" customFormat="1" ht="5.25" customHeight="1" x14ac:dyDescent="0.25">
      <c r="B13" s="49"/>
      <c r="C13" s="49"/>
      <c r="D13" s="49"/>
      <c r="E13" s="50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2:18" s="1" customFormat="1" ht="20.100000000000001" customHeight="1" x14ac:dyDescent="0.2">
      <c r="B14" s="59" t="s">
        <v>7</v>
      </c>
      <c r="C14" s="59" t="s">
        <v>10</v>
      </c>
      <c r="D14" s="65" t="s">
        <v>22</v>
      </c>
      <c r="E14" s="39"/>
      <c r="F14" s="67" t="s">
        <v>1</v>
      </c>
      <c r="G14" s="61" t="s">
        <v>18</v>
      </c>
      <c r="H14" s="70" t="s">
        <v>28</v>
      </c>
      <c r="I14" s="59" t="s">
        <v>14</v>
      </c>
      <c r="J14" s="61" t="s">
        <v>16</v>
      </c>
      <c r="K14" s="61"/>
      <c r="L14" s="61"/>
      <c r="M14" s="61"/>
      <c r="N14" s="61"/>
      <c r="O14" s="61"/>
      <c r="P14" s="72" t="s">
        <v>0</v>
      </c>
      <c r="Q14" s="73"/>
      <c r="R14" s="59" t="s">
        <v>15</v>
      </c>
    </row>
    <row r="15" spans="2:18" s="1" customFormat="1" ht="20.100000000000001" customHeight="1" x14ac:dyDescent="0.2">
      <c r="B15" s="59"/>
      <c r="C15" s="59"/>
      <c r="D15" s="65"/>
      <c r="E15" s="23" t="s">
        <v>25</v>
      </c>
      <c r="F15" s="67"/>
      <c r="G15" s="61"/>
      <c r="H15" s="70"/>
      <c r="I15" s="59"/>
      <c r="J15" s="62" t="s">
        <v>2</v>
      </c>
      <c r="K15" s="62"/>
      <c r="L15" s="62" t="s">
        <v>11</v>
      </c>
      <c r="M15" s="64" t="s">
        <v>9</v>
      </c>
      <c r="N15" s="64"/>
      <c r="O15" s="62" t="s">
        <v>8</v>
      </c>
      <c r="P15" s="40" t="s">
        <v>26</v>
      </c>
      <c r="Q15" s="62" t="s">
        <v>12</v>
      </c>
      <c r="R15" s="59"/>
    </row>
    <row r="16" spans="2:18" s="1" customFormat="1" ht="20.100000000000001" customHeight="1" x14ac:dyDescent="0.2">
      <c r="B16" s="60"/>
      <c r="C16" s="60"/>
      <c r="D16" s="66"/>
      <c r="E16" s="25"/>
      <c r="F16" s="68"/>
      <c r="G16" s="69"/>
      <c r="H16" s="71"/>
      <c r="I16" s="60"/>
      <c r="J16" s="26" t="s">
        <v>3</v>
      </c>
      <c r="K16" s="26" t="s">
        <v>4</v>
      </c>
      <c r="L16" s="63"/>
      <c r="M16" s="26" t="s">
        <v>5</v>
      </c>
      <c r="N16" s="26" t="s">
        <v>6</v>
      </c>
      <c r="O16" s="63"/>
      <c r="P16" s="41" t="s">
        <v>21</v>
      </c>
      <c r="Q16" s="63"/>
      <c r="R16" s="60"/>
    </row>
    <row r="17" spans="2:20" s="8" customFormat="1" ht="80.099999999999994" customHeight="1" x14ac:dyDescent="0.25">
      <c r="B17" s="28">
        <v>1</v>
      </c>
      <c r="C17" s="44" t="s">
        <v>24</v>
      </c>
      <c r="D17" s="45" t="s">
        <v>23</v>
      </c>
      <c r="E17" s="46" t="s">
        <v>34</v>
      </c>
      <c r="F17" s="47" t="s">
        <v>33</v>
      </c>
      <c r="G17" s="47" t="s">
        <v>20</v>
      </c>
      <c r="H17" s="42">
        <v>28500</v>
      </c>
      <c r="I17" s="43">
        <v>3486.65</v>
      </c>
      <c r="J17" s="42">
        <f>H17*2.87%</f>
        <v>817.95</v>
      </c>
      <c r="K17" s="42">
        <f>H17*7.1%</f>
        <v>2023.5</v>
      </c>
      <c r="L17" s="42">
        <f>H17*1.15%</f>
        <v>327.75</v>
      </c>
      <c r="M17" s="42">
        <f>H17*3.04%</f>
        <v>866.4</v>
      </c>
      <c r="N17" s="42">
        <f>H17*7.09%</f>
        <v>2020.65</v>
      </c>
      <c r="O17" s="42">
        <f>J17+K17+L17+M17+N17</f>
        <v>6056.25</v>
      </c>
      <c r="P17" s="42">
        <v>25</v>
      </c>
      <c r="Q17" s="42">
        <f>I17+J17+M17+P17</f>
        <v>5196</v>
      </c>
      <c r="R17" s="42">
        <f>H17-Q17</f>
        <v>23304</v>
      </c>
      <c r="T17" s="15"/>
    </row>
    <row r="18" spans="2:20" s="8" customFormat="1" ht="80.099999999999994" customHeight="1" x14ac:dyDescent="0.25">
      <c r="B18" s="28">
        <v>2</v>
      </c>
      <c r="C18" s="44" t="s">
        <v>27</v>
      </c>
      <c r="D18" s="45" t="s">
        <v>23</v>
      </c>
      <c r="E18" s="45" t="s">
        <v>32</v>
      </c>
      <c r="F18" s="47" t="s">
        <v>35</v>
      </c>
      <c r="G18" s="47" t="s">
        <v>20</v>
      </c>
      <c r="H18" s="42">
        <v>25000</v>
      </c>
      <c r="I18" s="43">
        <v>2559.6799999999998</v>
      </c>
      <c r="J18" s="42">
        <f t="shared" ref="J18:J19" si="0">H18*2.87%</f>
        <v>717.5</v>
      </c>
      <c r="K18" s="42">
        <f t="shared" ref="K18:K19" si="1">H18*7.1%</f>
        <v>1775</v>
      </c>
      <c r="L18" s="42">
        <f>H18*1.15%</f>
        <v>287.5</v>
      </c>
      <c r="M18" s="42">
        <f t="shared" ref="M18:M19" si="2">H18*3.04%</f>
        <v>760</v>
      </c>
      <c r="N18" s="42">
        <f t="shared" ref="N18:N19" si="3">H18*7.09%</f>
        <v>1772.5</v>
      </c>
      <c r="O18" s="42">
        <f t="shared" ref="O18:O19" si="4">J18+K18+L18+M18+N18</f>
        <v>5312.5</v>
      </c>
      <c r="P18" s="42">
        <v>25</v>
      </c>
      <c r="Q18" s="42">
        <f t="shared" ref="Q18:Q19" si="5">I18+J18+M18+P18</f>
        <v>4062.18</v>
      </c>
      <c r="R18" s="42">
        <f t="shared" ref="R18:R19" si="6">H18-Q18</f>
        <v>20937.82</v>
      </c>
      <c r="T18" s="15"/>
    </row>
    <row r="19" spans="2:20" s="8" customFormat="1" ht="7.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63.75" customHeight="1" x14ac:dyDescent="0.25">
      <c r="B20" s="78" t="s">
        <v>17</v>
      </c>
      <c r="C20" s="78"/>
      <c r="D20" s="78"/>
      <c r="E20" s="78"/>
      <c r="F20" s="78"/>
      <c r="G20" s="79"/>
      <c r="H20" s="48">
        <f t="shared" ref="H20:R20" si="7">SUM(H17:H19)</f>
        <v>53500</v>
      </c>
      <c r="I20" s="48">
        <f t="shared" si="7"/>
        <v>6046.33</v>
      </c>
      <c r="J20" s="48">
        <f t="shared" si="7"/>
        <v>1535.45</v>
      </c>
      <c r="K20" s="48">
        <f t="shared" si="7"/>
        <v>3798.5</v>
      </c>
      <c r="L20" s="48">
        <f t="shared" si="7"/>
        <v>615.25</v>
      </c>
      <c r="M20" s="48">
        <f t="shared" si="7"/>
        <v>1626.4</v>
      </c>
      <c r="N20" s="48">
        <f t="shared" si="7"/>
        <v>3793.15</v>
      </c>
      <c r="O20" s="48">
        <f t="shared" si="7"/>
        <v>11368.75</v>
      </c>
      <c r="P20" s="48">
        <f t="shared" si="7"/>
        <v>50</v>
      </c>
      <c r="Q20" s="48">
        <f t="shared" si="7"/>
        <v>9258.18</v>
      </c>
      <c r="R20" s="48">
        <f t="shared" si="7"/>
        <v>44241.82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4.5" customHeight="1" x14ac:dyDescent="0.25">
      <c r="I26" s="17"/>
    </row>
    <row r="27" spans="2:20" ht="62.25" customHeight="1" x14ac:dyDescent="0.7">
      <c r="B27" s="74" t="s">
        <v>38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</row>
    <row r="28" spans="2:20" ht="40.5" customHeight="1" x14ac:dyDescent="0.25">
      <c r="B28" s="76" t="s">
        <v>30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2:20" ht="12" customHeight="1" x14ac:dyDescent="0.25"/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4">
      <c r="I37" s="19"/>
    </row>
    <row r="38" spans="9:9" ht="24.95" customHeight="1" x14ac:dyDescent="0.25"/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</sheetData>
  <mergeCells count="24"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P14:Q14"/>
    <mergeCell ref="B27:R27"/>
    <mergeCell ref="B28:R28"/>
    <mergeCell ref="B6:R7"/>
    <mergeCell ref="B8:R8"/>
    <mergeCell ref="B9:R9"/>
    <mergeCell ref="B10:R10"/>
    <mergeCell ref="B12:R12"/>
    <mergeCell ref="B20:G20"/>
    <mergeCell ref="I14:I16"/>
    <mergeCell ref="J14:O14"/>
    <mergeCell ref="R14:R16"/>
    <mergeCell ref="J15:K15"/>
    <mergeCell ref="L15:L16"/>
    <mergeCell ref="M15:N15"/>
  </mergeCells>
  <printOptions horizontalCentered="1"/>
  <pageMargins left="0.23622047244094491" right="0.23622047244094491" top="0.35433070866141736" bottom="0.74803149606299213" header="0.31496062992125984" footer="0.31496062992125984"/>
  <pageSetup paperSize="5" scale="50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Nom. Interinato, Jul. 2025</vt:lpstr>
      <vt:lpstr>Nom. Interinato, Jul. 2025 (2)</vt:lpstr>
      <vt:lpstr>'Nom. Interinato, Jul. 2025'!Área_de_impresión</vt:lpstr>
      <vt:lpstr>'Nom. Interinato, Jul. 2025 (2)'!Área_de_impresión</vt:lpstr>
      <vt:lpstr>'Nom. Interinato, Jul. 2025'!Títulos_a_imprimir</vt:lpstr>
      <vt:lpstr>'Nom. Interinato, Jul. 2025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COMPRAS</cp:lastModifiedBy>
  <cp:lastPrinted>2025-08-29T15:10:56Z</cp:lastPrinted>
  <dcterms:created xsi:type="dcterms:W3CDTF">2017-09-27T15:04:47Z</dcterms:created>
  <dcterms:modified xsi:type="dcterms:W3CDTF">2025-08-29T15:11:22Z</dcterms:modified>
</cp:coreProperties>
</file>