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Marzo, 2024" sheetId="8" r:id="rId1"/>
  </sheets>
  <definedNames>
    <definedName name="_xlnm._FilterDatabase" localSheetId="0" hidden="1">'Marzo, 2024'!#REF!</definedName>
    <definedName name="_xlnm.Print_Area" localSheetId="0">'Marzo,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'Marzo,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<sst xmlns="http://schemas.openxmlformats.org/spreadsheetml/2006/main" count="39" uniqueCount="37">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</sst>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3" sqref="D23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2:18" s="8" customFormat="1" ht="20.100000000000001" customHeight="1" x14ac:dyDescent="0.2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2:18" s="8" customFormat="1" ht="20.100000000000001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2:18" s="8" customFormat="1" ht="20.100000000000001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2:18" s="8" customFormat="1" ht="20.100000000000001" customHeight="1" x14ac:dyDescent="0.35">
      <c r="B10" s="54" t="s">
        <v>36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56" t="s">
        <v>31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</row>
    <row r="13" spans="2:18" s="8" customFormat="1" ht="5.25" customHeight="1" x14ac:dyDescent="0.25">
      <c r="B13" s="49"/>
      <c r="C13" s="49"/>
      <c r="D13" s="49"/>
      <c r="E13" s="50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2:18" s="1" customFormat="1" ht="20.100000000000001" customHeight="1" x14ac:dyDescent="0.2">
      <c r="B14" s="36" t="s">
        <v>7</v>
      </c>
      <c r="C14" s="36" t="s">
        <v>10</v>
      </c>
      <c r="D14" s="42" t="s">
        <v>22</v>
      </c>
      <c r="E14" s="21"/>
      <c r="F14" s="44" t="s">
        <v>1</v>
      </c>
      <c r="G14" s="38" t="s">
        <v>18</v>
      </c>
      <c r="H14" s="47" t="s">
        <v>28</v>
      </c>
      <c r="I14" s="36" t="s">
        <v>14</v>
      </c>
      <c r="J14" s="38" t="s">
        <v>16</v>
      </c>
      <c r="K14" s="38"/>
      <c r="L14" s="38"/>
      <c r="M14" s="38"/>
      <c r="N14" s="38"/>
      <c r="O14" s="38"/>
      <c r="P14" s="22"/>
      <c r="Q14" s="22" t="s">
        <v>0</v>
      </c>
      <c r="R14" s="36" t="s">
        <v>15</v>
      </c>
    </row>
    <row r="15" spans="2:18" s="1" customFormat="1" ht="20.100000000000001" customHeight="1" x14ac:dyDescent="0.2">
      <c r="B15" s="36"/>
      <c r="C15" s="36"/>
      <c r="D15" s="42"/>
      <c r="E15" s="23" t="s">
        <v>25</v>
      </c>
      <c r="F15" s="44"/>
      <c r="G15" s="38"/>
      <c r="H15" s="47"/>
      <c r="I15" s="36"/>
      <c r="J15" s="39" t="s">
        <v>2</v>
      </c>
      <c r="K15" s="39"/>
      <c r="L15" s="39" t="s">
        <v>11</v>
      </c>
      <c r="M15" s="41" t="s">
        <v>9</v>
      </c>
      <c r="N15" s="41"/>
      <c r="O15" s="39" t="s">
        <v>8</v>
      </c>
      <c r="P15" s="24" t="s">
        <v>26</v>
      </c>
      <c r="Q15" s="39" t="s">
        <v>12</v>
      </c>
      <c r="R15" s="36"/>
    </row>
    <row r="16" spans="2:18" s="1" customFormat="1" ht="20.100000000000001" customHeight="1" x14ac:dyDescent="0.2">
      <c r="B16" s="37"/>
      <c r="C16" s="37"/>
      <c r="D16" s="43"/>
      <c r="E16" s="25"/>
      <c r="F16" s="45"/>
      <c r="G16" s="46"/>
      <c r="H16" s="48"/>
      <c r="I16" s="37"/>
      <c r="J16" s="26" t="s">
        <v>3</v>
      </c>
      <c r="K16" s="26" t="s">
        <v>4</v>
      </c>
      <c r="L16" s="40"/>
      <c r="M16" s="26" t="s">
        <v>5</v>
      </c>
      <c r="N16" s="26" t="s">
        <v>6</v>
      </c>
      <c r="O16" s="40"/>
      <c r="P16" s="27" t="s">
        <v>21</v>
      </c>
      <c r="Q16" s="40"/>
      <c r="R16" s="37"/>
    </row>
    <row r="17" spans="2:20" s="8" customFormat="1" ht="43.5" customHeight="1" x14ac:dyDescent="0.25">
      <c r="B17" s="28">
        <v>1</v>
      </c>
      <c r="C17" s="57" t="s">
        <v>24</v>
      </c>
      <c r="D17" s="58" t="s">
        <v>23</v>
      </c>
      <c r="E17" s="58" t="s">
        <v>34</v>
      </c>
      <c r="F17" s="59" t="s">
        <v>33</v>
      </c>
      <c r="G17" s="59" t="s">
        <v>20</v>
      </c>
      <c r="H17" s="60">
        <v>28500</v>
      </c>
      <c r="I17" s="61">
        <v>3486.65</v>
      </c>
      <c r="J17" s="60">
        <f>H17*2.87%</f>
        <v>817.95</v>
      </c>
      <c r="K17" s="60">
        <f>H17*7.1%</f>
        <v>2023.5</v>
      </c>
      <c r="L17" s="60">
        <f>H17*1.15%</f>
        <v>327.75</v>
      </c>
      <c r="M17" s="60">
        <f>H17*3.04%</f>
        <v>866.4</v>
      </c>
      <c r="N17" s="60">
        <f>H17*7.09%</f>
        <v>2020.65</v>
      </c>
      <c r="O17" s="60">
        <f>J17+K17+L17+M17+N17</f>
        <v>6056.25</v>
      </c>
      <c r="P17" s="60">
        <v>25</v>
      </c>
      <c r="Q17" s="60">
        <f>I17+J17+M17+P17</f>
        <v>5196</v>
      </c>
      <c r="R17" s="60">
        <f>H17-Q17</f>
        <v>23304</v>
      </c>
      <c r="T17" s="15"/>
    </row>
    <row r="18" spans="2:20" s="8" customFormat="1" ht="39.75" customHeight="1" x14ac:dyDescent="0.25">
      <c r="B18" s="28">
        <v>2</v>
      </c>
      <c r="C18" s="57" t="s">
        <v>27</v>
      </c>
      <c r="D18" s="58" t="s">
        <v>23</v>
      </c>
      <c r="E18" s="58" t="s">
        <v>32</v>
      </c>
      <c r="F18" s="59" t="s">
        <v>35</v>
      </c>
      <c r="G18" s="59" t="s">
        <v>20</v>
      </c>
      <c r="H18" s="60">
        <v>20000</v>
      </c>
      <c r="I18" s="61">
        <v>2559.6799999999998</v>
      </c>
      <c r="J18" s="60">
        <f t="shared" ref="J18:J19" si="0">H18*2.87%</f>
        <v>574</v>
      </c>
      <c r="K18" s="60">
        <f t="shared" ref="K18:K19" si="1">H18*7.1%</f>
        <v>1420</v>
      </c>
      <c r="L18" s="60">
        <f>H18*1.15%</f>
        <v>230</v>
      </c>
      <c r="M18" s="60">
        <f t="shared" ref="M18:M19" si="2">H18*3.04%</f>
        <v>608</v>
      </c>
      <c r="N18" s="60">
        <f t="shared" ref="N18:N19" si="3">H18*7.09%</f>
        <v>1418</v>
      </c>
      <c r="O18" s="60">
        <f t="shared" ref="O18:O19" si="4">J18+K18+L18+M18+N18</f>
        <v>4250</v>
      </c>
      <c r="P18" s="60">
        <v>25</v>
      </c>
      <c r="Q18" s="60">
        <f t="shared" ref="Q18:Q19" si="5">I18+J18+M18+P18</f>
        <v>3766.68</v>
      </c>
      <c r="R18" s="60">
        <f t="shared" ref="R18:R19" si="6">H18-Q18</f>
        <v>16233.32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4" t="s">
        <v>17</v>
      </c>
      <c r="C20" s="34"/>
      <c r="D20" s="34"/>
      <c r="E20" s="34"/>
      <c r="F20" s="34"/>
      <c r="G20" s="35"/>
      <c r="H20" s="33">
        <f t="shared" ref="H20:R20" si="7">SUM(H17:H19)</f>
        <v>48500</v>
      </c>
      <c r="I20" s="33">
        <f t="shared" si="7"/>
        <v>6046.33</v>
      </c>
      <c r="J20" s="33">
        <f t="shared" si="7"/>
        <v>1391.95</v>
      </c>
      <c r="K20" s="33">
        <f t="shared" si="7"/>
        <v>3443.5</v>
      </c>
      <c r="L20" s="33">
        <f t="shared" si="7"/>
        <v>557.75</v>
      </c>
      <c r="M20" s="33">
        <f t="shared" si="7"/>
        <v>1474.4</v>
      </c>
      <c r="N20" s="33">
        <f t="shared" si="7"/>
        <v>3438.65</v>
      </c>
      <c r="O20" s="33">
        <f t="shared" si="7"/>
        <v>10306.25</v>
      </c>
      <c r="P20" s="33">
        <f t="shared" si="7"/>
        <v>50</v>
      </c>
      <c r="Q20" s="33">
        <f t="shared" si="7"/>
        <v>8962.68</v>
      </c>
      <c r="R20" s="33">
        <f t="shared" si="7"/>
        <v>39537.32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Marzo, 2024</vt:lpstr>
      <vt:lpstr>'Marzo, 2024'!Área_de_impresión</vt:lpstr>
      <vt:lpstr>'Marzo,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2024-06-10T14:20:13Z</cp:lastPrinted>
  <dcterms:created xsi:type="dcterms:W3CDTF">2017-09-27T15:04:47Z</dcterms:created>
  <dcterms:modified xsi:type="dcterms:W3CDTF">2024-06-10T14:25:30Z</dcterms:modified>
</cp:coreProperties>
</file>