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ersi Abreu\Desktop\DOCUMENTOS PAGINA RAI\"/>
    </mc:Choice>
  </mc:AlternateContent>
  <bookViews>
    <workbookView xWindow="0" yWindow="0" windowWidth="19170" windowHeight="6960"/>
  </bookViews>
  <sheets>
    <sheet name="Noviembre, 2024" sheetId="8" r:id="rId1"/>
  </sheets>
  <definedNames>
    <definedName name="_xlnm._FilterDatabase" localSheetId="0" hidden="1">'Noviembre, 2024'!#REF!</definedName>
    <definedName name="_xlnm.Print_Area" localSheetId="0">'Noviembre, 2024'!$B$2:$R$30</definedName>
    <definedName name="DATOS" localSheetId="0">#REF!</definedName>
    <definedName name="DATOS">#REF!</definedName>
    <definedName name="DATOSS" localSheetId="0">#REF!</definedName>
    <definedName name="DATOSS">#REF!</definedName>
    <definedName name="_xlnm.Print_Titles" localSheetId="0">'Noviembre, 2024'!$1:$16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0" i="8" l="1"/>
  <c r="I20" i="8"/>
  <c r="H20" i="8"/>
  <c r="N19" i="8"/>
  <c r="M19" i="8"/>
  <c r="K19" i="8"/>
  <c r="J19" i="8"/>
  <c r="Q19" i="8" s="1"/>
  <c r="R19" i="8" s="1"/>
  <c r="N18" i="8"/>
  <c r="M18" i="8"/>
  <c r="L18" i="8"/>
  <c r="K18" i="8"/>
  <c r="J18" i="8"/>
  <c r="N17" i="8"/>
  <c r="M17" i="8"/>
  <c r="L17" i="8"/>
  <c r="K17" i="8"/>
  <c r="J17" i="8"/>
  <c r="J20" i="8" l="1"/>
  <c r="L20" i="8"/>
  <c r="N20" i="8"/>
  <c r="K20" i="8"/>
  <c r="M20" i="8"/>
  <c r="O18" i="8"/>
  <c r="Q17" i="8"/>
  <c r="Q18" i="8"/>
  <c r="R18" i="8" s="1"/>
  <c r="O19" i="8"/>
  <c r="O17" i="8"/>
  <c r="O20" i="8" l="1"/>
  <c r="R17" i="8"/>
  <c r="R20" i="8" s="1"/>
  <c r="Q20" i="8"/>
</calcChain>
</file>

<file path=xl/sharedStrings.xml><?xml version="1.0" encoding="utf-8"?>
<sst xmlns="http://schemas.openxmlformats.org/spreadsheetml/2006/main" count="39" uniqueCount="37">
  <si>
    <t>Total Retenciones y Aportes</t>
  </si>
  <si>
    <t>Estatus</t>
  </si>
  <si>
    <t>Seguro de Pensión (9.97%)</t>
  </si>
  <si>
    <t>Empleado (2.87%)</t>
  </si>
  <si>
    <t>Patronal (7.10%)</t>
  </si>
  <si>
    <t>Empleado (3.04%)</t>
  </si>
  <si>
    <t>Patronal (7.09%)</t>
  </si>
  <si>
    <t xml:space="preserve">No. </t>
  </si>
  <si>
    <t>Sub-total TSS</t>
  </si>
  <si>
    <t>Seguro de Salud (10.53%)</t>
  </si>
  <si>
    <t>Nombre</t>
  </si>
  <si>
    <t>Riesgos Laborales
(1.15%)</t>
  </si>
  <si>
    <t>Deducción
Empleado</t>
  </si>
  <si>
    <t>Fijo</t>
  </si>
  <si>
    <t>ISR 
Ley 11-92</t>
  </si>
  <si>
    <t>Sueldo Neto 
en RD$</t>
  </si>
  <si>
    <t>Seguridad Social (Ley No.87-01)</t>
  </si>
  <si>
    <t>Totales en RD$</t>
  </si>
  <si>
    <t>Género</t>
  </si>
  <si>
    <t>Masculino</t>
  </si>
  <si>
    <t>Femenino</t>
  </si>
  <si>
    <t>Descuentos</t>
  </si>
  <si>
    <t>Cargo En Nomina</t>
  </si>
  <si>
    <t xml:space="preserve">Auxiliar Administrativo </t>
  </si>
  <si>
    <t xml:space="preserve">Leni Mailin Siri Acosta </t>
  </si>
  <si>
    <t>Area</t>
  </si>
  <si>
    <t xml:space="preserve">Otros </t>
  </si>
  <si>
    <t xml:space="preserve">Marisela Ventura Santana </t>
  </si>
  <si>
    <t>Sueldo en RD$</t>
  </si>
  <si>
    <t>Lcdo. Victor C. Zabala Sánchez,</t>
  </si>
  <si>
    <t xml:space="preserve">Enc. Div. Recursos Humanos </t>
  </si>
  <si>
    <r>
      <rPr>
        <b/>
        <sz val="10"/>
        <color theme="1"/>
        <rFont val="Malgun Gothic"/>
        <family val="2"/>
      </rPr>
      <t>CAPITULO:</t>
    </r>
    <r>
      <rPr>
        <sz val="10"/>
        <color theme="1"/>
        <rFont val="Malgun Gothic"/>
        <family val="2"/>
      </rPr>
      <t xml:space="preserve"> 5137          </t>
    </r>
    <r>
      <rPr>
        <b/>
        <sz val="10"/>
        <color theme="1"/>
        <rFont val="Malgun Gothic"/>
        <family val="2"/>
      </rPr>
      <t xml:space="preserve">SUBCAPITULO: </t>
    </r>
    <r>
      <rPr>
        <sz val="10"/>
        <color theme="1"/>
        <rFont val="Malgun Gothic"/>
        <family val="2"/>
      </rPr>
      <t xml:space="preserve">01        </t>
    </r>
    <r>
      <rPr>
        <b/>
        <sz val="10"/>
        <color theme="1"/>
        <rFont val="Malgun Gothic"/>
        <family val="2"/>
      </rPr>
      <t xml:space="preserve">  DAF: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UE:</t>
    </r>
    <r>
      <rPr>
        <sz val="10"/>
        <color theme="1"/>
        <rFont val="Malgun Gothic"/>
        <family val="2"/>
      </rPr>
      <t xml:space="preserve"> 0001          </t>
    </r>
    <r>
      <rPr>
        <b/>
        <sz val="10"/>
        <color theme="1"/>
        <rFont val="Malgun Gothic"/>
        <family val="2"/>
      </rPr>
      <t xml:space="preserve">PROGRAMA: </t>
    </r>
    <r>
      <rPr>
        <sz val="10"/>
        <color theme="1"/>
        <rFont val="Malgun Gothic"/>
        <family val="2"/>
      </rPr>
      <t xml:space="preserve">11          </t>
    </r>
    <r>
      <rPr>
        <b/>
        <sz val="10"/>
        <color theme="1"/>
        <rFont val="Malgun Gothic"/>
        <family val="2"/>
      </rPr>
      <t xml:space="preserve">SUBPROGRAMA: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PROYECTO:</t>
    </r>
    <r>
      <rPr>
        <sz val="10"/>
        <color theme="1"/>
        <rFont val="Malgun Gothic"/>
        <family val="2"/>
      </rPr>
      <t xml:space="preserve"> 00          </t>
    </r>
    <r>
      <rPr>
        <b/>
        <sz val="10"/>
        <color theme="1"/>
        <rFont val="Malgun Gothic"/>
        <family val="2"/>
      </rPr>
      <t>ACTIVIDAD</t>
    </r>
    <r>
      <rPr>
        <sz val="10"/>
        <color theme="1"/>
        <rFont val="Malgun Gothic"/>
        <family val="2"/>
      </rPr>
      <t xml:space="preserve">: 0001         </t>
    </r>
    <r>
      <rPr>
        <b/>
        <sz val="10"/>
        <color theme="1"/>
        <rFont val="Malgun Gothic"/>
        <family val="2"/>
      </rPr>
      <t xml:space="preserve"> CUENTA:</t>
    </r>
    <r>
      <rPr>
        <sz val="10"/>
        <color theme="1"/>
        <rFont val="Malgun Gothic"/>
        <family val="2"/>
      </rPr>
      <t xml:space="preserve"> 2.1.1.2.11       </t>
    </r>
    <r>
      <rPr>
        <b/>
        <sz val="10"/>
        <color theme="1"/>
        <rFont val="Malgun Gothic"/>
        <family val="2"/>
      </rPr>
      <t>FONDO</t>
    </r>
    <r>
      <rPr>
        <sz val="10"/>
        <color theme="1"/>
        <rFont val="Malgun Gothic"/>
        <family val="2"/>
      </rPr>
      <t>: 0100</t>
    </r>
  </si>
  <si>
    <t>Contadora</t>
  </si>
  <si>
    <t>Interinato</t>
  </si>
  <si>
    <t>Coordinadora de Despacho</t>
  </si>
  <si>
    <t xml:space="preserve">Interinato </t>
  </si>
  <si>
    <t>Nómina Interinato, Noviembre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</si>
</sst>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1"/>
    </font>
    <font>
      <b/>
      <sz val="10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sz val="16"/>
      <color theme="2" tint="-0.749992370372631"/>
      <name val="Bell MT"/>
      <family val="1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3"/>
      <color theme="0"/>
      <name val="Malgun Gothic"/>
      <family val="2"/>
    </font>
    <font>
      <b/>
      <sz val="13"/>
      <color theme="1"/>
      <name val="Malgun Gothic"/>
      <family val="2"/>
    </font>
    <font>
      <b/>
      <sz val="13"/>
      <name val="Malgun Gothic"/>
      <family val="2"/>
    </font>
    <font>
      <sz val="13"/>
      <name val="Malgun Gothic"/>
      <family val="2"/>
    </font>
    <font>
      <b/>
      <sz val="18"/>
      <name val="Times New Roman"/>
      <family val="1"/>
    </font>
    <font>
      <sz val="18"/>
      <name val="Times New Roman"/>
      <family val="1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62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center"/>
    </xf>
    <xf numFmtId="4" fontId="20" fillId="2" borderId="0" xfId="0" applyNumberFormat="1" applyFont="1" applyFill="1" applyAlignment="1">
      <alignment vertical="top"/>
    </xf>
    <xf numFmtId="0" fontId="22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vertical="center"/>
    </xf>
    <xf numFmtId="4" fontId="22" fillId="2" borderId="0" xfId="0" applyNumberFormat="1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28" fillId="2" borderId="0" xfId="0" applyFont="1" applyFill="1" applyAlignment="1">
      <alignment vertical="top"/>
    </xf>
    <xf numFmtId="4" fontId="17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horizontal="center" vertical="center"/>
    </xf>
    <xf numFmtId="0" fontId="29" fillId="2" borderId="0" xfId="0" applyFont="1" applyFill="1" applyAlignment="1">
      <alignment horizontal="center" vertical="center"/>
    </xf>
    <xf numFmtId="4" fontId="22" fillId="2" borderId="0" xfId="0" applyNumberFormat="1" applyFont="1" applyFill="1" applyAlignment="1">
      <alignment vertical="center"/>
    </xf>
    <xf numFmtId="0" fontId="30" fillId="2" borderId="0" xfId="0" applyFont="1" applyFill="1" applyAlignment="1">
      <alignment horizontal="center"/>
    </xf>
    <xf numFmtId="0" fontId="31" fillId="2" borderId="0" xfId="0" applyFont="1" applyFill="1" applyAlignment="1">
      <alignment horizontal="center" vertical="center"/>
    </xf>
    <xf numFmtId="0" fontId="32" fillId="2" borderId="0" xfId="0" applyFont="1" applyFill="1" applyAlignment="1">
      <alignment horizontal="center"/>
    </xf>
    <xf numFmtId="0" fontId="32" fillId="2" borderId="0" xfId="0" applyFont="1" applyFill="1"/>
    <xf numFmtId="0" fontId="33" fillId="2" borderId="0" xfId="0" applyFont="1" applyFill="1" applyAlignment="1">
      <alignment horizontal="center" vertical="center"/>
    </xf>
    <xf numFmtId="0" fontId="34" fillId="34" borderId="12" xfId="0" applyFont="1" applyFill="1" applyBorder="1" applyAlignment="1">
      <alignment horizontal="center" vertical="center" wrapText="1"/>
    </xf>
    <xf numFmtId="0" fontId="34" fillId="34" borderId="1" xfId="0" applyFont="1" applyFill="1" applyBorder="1" applyAlignment="1">
      <alignment horizontal="center" vertical="center"/>
    </xf>
    <xf numFmtId="0" fontId="34" fillId="34" borderId="19" xfId="0" applyFont="1" applyFill="1" applyBorder="1" applyAlignment="1">
      <alignment horizontal="center" vertical="center" wrapText="1"/>
    </xf>
    <xf numFmtId="0" fontId="35" fillId="35" borderId="1" xfId="0" applyFont="1" applyFill="1" applyBorder="1" applyAlignment="1">
      <alignment horizontal="center" vertical="center" wrapText="1"/>
    </xf>
    <xf numFmtId="0" fontId="34" fillId="34" borderId="13" xfId="0" applyFont="1" applyFill="1" applyBorder="1" applyAlignment="1">
      <alignment horizontal="center" vertical="center" wrapText="1"/>
    </xf>
    <xf numFmtId="0" fontId="35" fillId="36" borderId="12" xfId="0" applyFont="1" applyFill="1" applyBorder="1" applyAlignment="1">
      <alignment horizontal="center" vertical="center" wrapText="1"/>
    </xf>
    <xf numFmtId="0" fontId="35" fillId="35" borderId="12" xfId="0" applyFont="1" applyFill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vertical="center"/>
    </xf>
    <xf numFmtId="0" fontId="37" fillId="0" borderId="1" xfId="0" applyFont="1" applyBorder="1" applyAlignment="1">
      <alignment vertical="center"/>
    </xf>
    <xf numFmtId="4" fontId="37" fillId="0" borderId="1" xfId="0" applyNumberFormat="1" applyFont="1" applyBorder="1" applyAlignment="1">
      <alignment horizontal="center" vertical="center"/>
    </xf>
    <xf numFmtId="4" fontId="37" fillId="2" borderId="1" xfId="0" applyNumberFormat="1" applyFont="1" applyFill="1" applyBorder="1" applyAlignment="1">
      <alignment horizontal="center" vertical="center"/>
    </xf>
    <xf numFmtId="43" fontId="34" fillId="34" borderId="13" xfId="45" applyFont="1" applyFill="1" applyBorder="1" applyAlignment="1">
      <alignment horizontal="center" vertical="center"/>
    </xf>
    <xf numFmtId="0" fontId="38" fillId="0" borderId="1" xfId="0" applyFont="1" applyBorder="1" applyAlignment="1">
      <alignment vertical="center"/>
    </xf>
    <xf numFmtId="0" fontId="39" fillId="0" borderId="1" xfId="0" applyFont="1" applyBorder="1" applyAlignment="1">
      <alignment vertical="center"/>
    </xf>
    <xf numFmtId="0" fontId="39" fillId="0" borderId="1" xfId="0" applyFont="1" applyBorder="1" applyAlignment="1">
      <alignment horizontal="center" vertical="center"/>
    </xf>
    <xf numFmtId="4" fontId="39" fillId="0" borderId="1" xfId="0" applyNumberFormat="1" applyFont="1" applyBorder="1" applyAlignment="1">
      <alignment horizontal="center" vertical="center"/>
    </xf>
    <xf numFmtId="4" fontId="39" fillId="2" borderId="1" xfId="0" applyNumberFormat="1" applyFont="1" applyFill="1" applyBorder="1" applyAlignment="1">
      <alignment horizontal="center" vertical="center"/>
    </xf>
    <xf numFmtId="0" fontId="22" fillId="2" borderId="11" xfId="1" applyFont="1" applyFill="1" applyBorder="1" applyAlignment="1">
      <alignment horizontal="center" vertical="center"/>
    </xf>
    <xf numFmtId="0" fontId="22" fillId="2" borderId="0" xfId="1" applyFont="1" applyFill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25" fillId="2" borderId="0" xfId="1" applyFont="1" applyFill="1" applyAlignment="1">
      <alignment horizontal="center" vertical="center"/>
    </xf>
    <xf numFmtId="0" fontId="26" fillId="2" borderId="0" xfId="1" quotePrefix="1" applyFont="1" applyFill="1" applyAlignment="1">
      <alignment horizontal="center"/>
    </xf>
    <xf numFmtId="0" fontId="26" fillId="2" borderId="0" xfId="1" applyFont="1" applyFill="1" applyAlignment="1">
      <alignment horizontal="center"/>
    </xf>
    <xf numFmtId="0" fontId="22" fillId="2" borderId="0" xfId="1" applyFont="1" applyFill="1" applyAlignment="1">
      <alignment horizontal="center" vertical="top"/>
    </xf>
    <xf numFmtId="0" fontId="36" fillId="2" borderId="16" xfId="0" applyFont="1" applyFill="1" applyBorder="1" applyAlignment="1">
      <alignment horizontal="right" vertical="center"/>
    </xf>
    <xf numFmtId="0" fontId="36" fillId="2" borderId="17" xfId="0" applyFont="1" applyFill="1" applyBorder="1" applyAlignment="1">
      <alignment horizontal="right" vertical="center"/>
    </xf>
    <xf numFmtId="0" fontId="34" fillId="34" borderId="1" xfId="0" applyFont="1" applyFill="1" applyBorder="1" applyAlignment="1">
      <alignment horizontal="center" vertical="center" wrapText="1"/>
    </xf>
    <xf numFmtId="0" fontId="34" fillId="34" borderId="12" xfId="0" applyFont="1" applyFill="1" applyBorder="1" applyAlignment="1">
      <alignment horizontal="center" vertical="center" wrapText="1"/>
    </xf>
    <xf numFmtId="0" fontId="34" fillId="34" borderId="1" xfId="0" applyFont="1" applyFill="1" applyBorder="1" applyAlignment="1">
      <alignment horizontal="center" vertical="center"/>
    </xf>
    <xf numFmtId="0" fontId="35" fillId="35" borderId="1" xfId="0" applyFont="1" applyFill="1" applyBorder="1" applyAlignment="1">
      <alignment horizontal="center" vertical="center" wrapText="1"/>
    </xf>
    <xf numFmtId="0" fontId="35" fillId="35" borderId="12" xfId="0" applyFont="1" applyFill="1" applyBorder="1" applyAlignment="1">
      <alignment horizontal="center" vertical="center" wrapText="1"/>
    </xf>
    <xf numFmtId="0" fontId="35" fillId="35" borderId="1" xfId="0" applyFont="1" applyFill="1" applyBorder="1" applyAlignment="1">
      <alignment horizontal="center" vertical="center"/>
    </xf>
    <xf numFmtId="0" fontId="34" fillId="34" borderId="14" xfId="0" applyFont="1" applyFill="1" applyBorder="1" applyAlignment="1">
      <alignment horizontal="center" vertical="center" wrapText="1"/>
    </xf>
    <xf numFmtId="0" fontId="34" fillId="34" borderId="18" xfId="0" applyFont="1" applyFill="1" applyBorder="1" applyAlignment="1">
      <alignment horizontal="center" vertical="center" wrapText="1"/>
    </xf>
    <xf numFmtId="0" fontId="34" fillId="34" borderId="15" xfId="0" applyFont="1" applyFill="1" applyBorder="1" applyAlignment="1">
      <alignment horizontal="center" vertical="center" wrapText="1"/>
    </xf>
    <xf numFmtId="0" fontId="34" fillId="34" borderId="17" xfId="0" applyFont="1" applyFill="1" applyBorder="1" applyAlignment="1">
      <alignment horizontal="center" vertical="center" wrapText="1"/>
    </xf>
    <xf numFmtId="0" fontId="34" fillId="34" borderId="12" xfId="0" applyFont="1" applyFill="1" applyBorder="1" applyAlignment="1">
      <alignment horizontal="center" vertical="center"/>
    </xf>
    <xf numFmtId="4" fontId="34" fillId="34" borderId="1" xfId="0" applyNumberFormat="1" applyFont="1" applyFill="1" applyBorder="1" applyAlignment="1">
      <alignment horizontal="center" vertical="center" wrapText="1"/>
    </xf>
    <xf numFmtId="4" fontId="34" fillId="34" borderId="12" xfId="0" applyNumberFormat="1" applyFont="1" applyFill="1" applyBorder="1" applyAlignment="1">
      <alignment horizontal="center" vertical="center" wrapText="1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/>
    <cellStyle name="Neutral" xfId="9" builtinId="28" customBuiltin="1"/>
    <cellStyle name="Normal" xfId="0" builtinId="0"/>
    <cellStyle name="Normal 2" xfId="1"/>
    <cellStyle name="Normal 4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468841</xdr:colOff>
      <xdr:row>75</xdr:row>
      <xdr:rowOff>114300</xdr:rowOff>
    </xdr:from>
    <xdr:to>
      <xdr:col>11</xdr:col>
      <xdr:colOff>1246839</xdr:colOff>
      <xdr:row>114</xdr:row>
      <xdr:rowOff>0</xdr:rowOff>
    </xdr:to>
    <xdr:pic>
      <xdr:nvPicPr>
        <xdr:cNvPr id="2" name="Imagen 23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184341" y="21764625"/>
          <a:ext cx="7302623" cy="7315200"/>
        </a:xfrm>
        <a:prstGeom prst="rect">
          <a:avLst/>
        </a:prstGeom>
      </xdr:spPr>
    </xdr:pic>
    <xdr:clientData/>
  </xdr:twoCellAnchor>
  <xdr:twoCellAnchor editAs="oneCell">
    <xdr:from>
      <xdr:col>13</xdr:col>
      <xdr:colOff>1162050</xdr:colOff>
      <xdr:row>70</xdr:row>
      <xdr:rowOff>66675</xdr:rowOff>
    </xdr:from>
    <xdr:to>
      <xdr:col>15</xdr:col>
      <xdr:colOff>503851</xdr:colOff>
      <xdr:row>81</xdr:row>
      <xdr:rowOff>77930</xdr:rowOff>
    </xdr:to>
    <xdr:pic>
      <xdr:nvPicPr>
        <xdr:cNvPr id="3" name="Imagen 23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164425" y="20764500"/>
          <a:ext cx="2104051" cy="2106755"/>
        </a:xfrm>
        <a:prstGeom prst="rect">
          <a:avLst/>
        </a:prstGeom>
      </xdr:spPr>
    </xdr:pic>
    <xdr:clientData/>
  </xdr:twoCellAnchor>
  <xdr:twoCellAnchor editAs="oneCell">
    <xdr:from>
      <xdr:col>7</xdr:col>
      <xdr:colOff>122093</xdr:colOff>
      <xdr:row>73</xdr:row>
      <xdr:rowOff>66675</xdr:rowOff>
    </xdr:from>
    <xdr:to>
      <xdr:col>11</xdr:col>
      <xdr:colOff>514350</xdr:colOff>
      <xdr:row>111</xdr:row>
      <xdr:rowOff>145473</xdr:rowOff>
    </xdr:to>
    <xdr:pic>
      <xdr:nvPicPr>
        <xdr:cNvPr id="4" name="Imagen 23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551968" y="21336000"/>
          <a:ext cx="6202507" cy="7317798"/>
        </a:xfrm>
        <a:prstGeom prst="rect">
          <a:avLst/>
        </a:prstGeom>
      </xdr:spPr>
    </xdr:pic>
    <xdr:clientData/>
  </xdr:twoCellAnchor>
  <xdr:twoCellAnchor editAs="oneCell">
    <xdr:from>
      <xdr:col>13</xdr:col>
      <xdr:colOff>1362075</xdr:colOff>
      <xdr:row>68</xdr:row>
      <xdr:rowOff>85725</xdr:rowOff>
    </xdr:from>
    <xdr:to>
      <xdr:col>21</xdr:col>
      <xdr:colOff>193436</xdr:colOff>
      <xdr:row>106</xdr:row>
      <xdr:rowOff>161926</xdr:rowOff>
    </xdr:to>
    <xdr:pic>
      <xdr:nvPicPr>
        <xdr:cNvPr id="5" name="Imagen 23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364450" y="20402550"/>
          <a:ext cx="7946786" cy="7315201"/>
        </a:xfrm>
        <a:prstGeom prst="rect">
          <a:avLst/>
        </a:prstGeom>
      </xdr:spPr>
    </xdr:pic>
    <xdr:clientData/>
  </xdr:twoCellAnchor>
  <xdr:twoCellAnchor editAs="oneCell">
    <xdr:from>
      <xdr:col>7</xdr:col>
      <xdr:colOff>1076325</xdr:colOff>
      <xdr:row>1</xdr:row>
      <xdr:rowOff>104775</xdr:rowOff>
    </xdr:from>
    <xdr:to>
      <xdr:col>8</xdr:col>
      <xdr:colOff>1381125</xdr:colOff>
      <xdr:row>8</xdr:row>
      <xdr:rowOff>114300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6200" y="352425"/>
          <a:ext cx="1685925" cy="1743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tabSelected="1" view="pageBreakPreview" topLeftCell="B1" zoomScale="40" zoomScaleNormal="100" zoomScaleSheetLayoutView="40" workbookViewId="0">
      <selection activeCell="D25" sqref="D25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3" customWidth="1"/>
    <col min="3" max="3" width="50.42578125" style="2" customWidth="1"/>
    <col min="4" max="4" width="43.28515625" style="2" customWidth="1"/>
    <col min="5" max="5" width="44.42578125" style="2" customWidth="1"/>
    <col min="6" max="7" width="10.7109375" style="5" customWidth="1"/>
    <col min="8" max="8" width="20.7109375" style="3" customWidth="1"/>
    <col min="9" max="9" width="24.28515625" style="2" customWidth="1"/>
    <col min="10" max="10" width="21.42578125" style="2" customWidth="1"/>
    <col min="11" max="11" width="20.7109375" style="2" customWidth="1"/>
    <col min="12" max="12" width="20.7109375" style="4" customWidth="1"/>
    <col min="13" max="18" width="20.710937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</row>
    <row r="7" spans="2:18" s="8" customFormat="1" ht="20.100000000000001" customHeight="1" x14ac:dyDescent="0.25"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</row>
    <row r="8" spans="2:18" s="8" customFormat="1" ht="20.100000000000001" customHeight="1" x14ac:dyDescent="0.25"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</row>
    <row r="9" spans="2:18" s="8" customFormat="1" ht="20.100000000000001" customHeight="1" x14ac:dyDescent="0.25"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</row>
    <row r="10" spans="2:18" s="8" customFormat="1" ht="20.100000000000001" customHeight="1" x14ac:dyDescent="0.35">
      <c r="B10" s="44" t="s">
        <v>36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20.100000000000001" customHeight="1" x14ac:dyDescent="0.25">
      <c r="B12" s="46" t="s">
        <v>31</v>
      </c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</row>
    <row r="13" spans="2:18" s="8" customFormat="1" ht="5.25" customHeight="1" x14ac:dyDescent="0.25">
      <c r="B13" s="39"/>
      <c r="C13" s="39"/>
      <c r="D13" s="39"/>
      <c r="E13" s="40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</row>
    <row r="14" spans="2:18" s="1" customFormat="1" ht="20.100000000000001" customHeight="1" x14ac:dyDescent="0.2">
      <c r="B14" s="49" t="s">
        <v>7</v>
      </c>
      <c r="C14" s="49" t="s">
        <v>10</v>
      </c>
      <c r="D14" s="55" t="s">
        <v>22</v>
      </c>
      <c r="E14" s="21"/>
      <c r="F14" s="57" t="s">
        <v>1</v>
      </c>
      <c r="G14" s="51" t="s">
        <v>18</v>
      </c>
      <c r="H14" s="60" t="s">
        <v>28</v>
      </c>
      <c r="I14" s="49" t="s">
        <v>14</v>
      </c>
      <c r="J14" s="51" t="s">
        <v>16</v>
      </c>
      <c r="K14" s="51"/>
      <c r="L14" s="51"/>
      <c r="M14" s="51"/>
      <c r="N14" s="51"/>
      <c r="O14" s="51"/>
      <c r="P14" s="22"/>
      <c r="Q14" s="22" t="s">
        <v>0</v>
      </c>
      <c r="R14" s="49" t="s">
        <v>15</v>
      </c>
    </row>
    <row r="15" spans="2:18" s="1" customFormat="1" ht="20.100000000000001" customHeight="1" x14ac:dyDescent="0.2">
      <c r="B15" s="49"/>
      <c r="C15" s="49"/>
      <c r="D15" s="55"/>
      <c r="E15" s="23" t="s">
        <v>25</v>
      </c>
      <c r="F15" s="57"/>
      <c r="G15" s="51"/>
      <c r="H15" s="60"/>
      <c r="I15" s="49"/>
      <c r="J15" s="52" t="s">
        <v>2</v>
      </c>
      <c r="K15" s="52"/>
      <c r="L15" s="52" t="s">
        <v>11</v>
      </c>
      <c r="M15" s="54" t="s">
        <v>9</v>
      </c>
      <c r="N15" s="54"/>
      <c r="O15" s="52" t="s">
        <v>8</v>
      </c>
      <c r="P15" s="24" t="s">
        <v>26</v>
      </c>
      <c r="Q15" s="52" t="s">
        <v>12</v>
      </c>
      <c r="R15" s="49"/>
    </row>
    <row r="16" spans="2:18" s="1" customFormat="1" ht="20.100000000000001" customHeight="1" x14ac:dyDescent="0.2">
      <c r="B16" s="50"/>
      <c r="C16" s="50"/>
      <c r="D16" s="56"/>
      <c r="E16" s="25"/>
      <c r="F16" s="58"/>
      <c r="G16" s="59"/>
      <c r="H16" s="61"/>
      <c r="I16" s="50"/>
      <c r="J16" s="26" t="s">
        <v>3</v>
      </c>
      <c r="K16" s="26" t="s">
        <v>4</v>
      </c>
      <c r="L16" s="53"/>
      <c r="M16" s="26" t="s">
        <v>5</v>
      </c>
      <c r="N16" s="26" t="s">
        <v>6</v>
      </c>
      <c r="O16" s="53"/>
      <c r="P16" s="27" t="s">
        <v>21</v>
      </c>
      <c r="Q16" s="53"/>
      <c r="R16" s="50"/>
    </row>
    <row r="17" spans="2:20" s="8" customFormat="1" ht="43.5" customHeight="1" x14ac:dyDescent="0.25">
      <c r="B17" s="28">
        <v>1</v>
      </c>
      <c r="C17" s="34" t="s">
        <v>24</v>
      </c>
      <c r="D17" s="35" t="s">
        <v>23</v>
      </c>
      <c r="E17" s="35" t="s">
        <v>34</v>
      </c>
      <c r="F17" s="36" t="s">
        <v>33</v>
      </c>
      <c r="G17" s="36" t="s">
        <v>20</v>
      </c>
      <c r="H17" s="37">
        <v>28500</v>
      </c>
      <c r="I17" s="38">
        <v>3486.65</v>
      </c>
      <c r="J17" s="37">
        <f>H17*2.87%</f>
        <v>817.95</v>
      </c>
      <c r="K17" s="37">
        <f>H17*7.1%</f>
        <v>2023.5</v>
      </c>
      <c r="L17" s="37">
        <f>H17*1.15%</f>
        <v>327.75</v>
      </c>
      <c r="M17" s="37">
        <f>H17*3.04%</f>
        <v>866.4</v>
      </c>
      <c r="N17" s="37">
        <f>H17*7.09%</f>
        <v>2020.65</v>
      </c>
      <c r="O17" s="37">
        <f>J17+K17+L17+M17+N17</f>
        <v>6056.25</v>
      </c>
      <c r="P17" s="37">
        <v>25</v>
      </c>
      <c r="Q17" s="37">
        <f>I17+J17+M17+P17</f>
        <v>5196</v>
      </c>
      <c r="R17" s="37">
        <f>H17-Q17</f>
        <v>23304</v>
      </c>
      <c r="T17" s="15"/>
    </row>
    <row r="18" spans="2:20" s="8" customFormat="1" ht="39.75" customHeight="1" x14ac:dyDescent="0.25">
      <c r="B18" s="28">
        <v>2</v>
      </c>
      <c r="C18" s="34" t="s">
        <v>27</v>
      </c>
      <c r="D18" s="35" t="s">
        <v>23</v>
      </c>
      <c r="E18" s="35" t="s">
        <v>32</v>
      </c>
      <c r="F18" s="36" t="s">
        <v>35</v>
      </c>
      <c r="G18" s="36" t="s">
        <v>20</v>
      </c>
      <c r="H18" s="37">
        <v>25000</v>
      </c>
      <c r="I18" s="38">
        <v>2559.6799999999998</v>
      </c>
      <c r="J18" s="37">
        <f t="shared" ref="J18:J19" si="0">H18*2.87%</f>
        <v>717.5</v>
      </c>
      <c r="K18" s="37">
        <f t="shared" ref="K18:K19" si="1">H18*7.1%</f>
        <v>1775</v>
      </c>
      <c r="L18" s="37">
        <f>H18*1.15%</f>
        <v>287.5</v>
      </c>
      <c r="M18" s="37">
        <f t="shared" ref="M18:M19" si="2">H18*3.04%</f>
        <v>760</v>
      </c>
      <c r="N18" s="37">
        <f t="shared" ref="N18:N19" si="3">H18*7.09%</f>
        <v>1772.5</v>
      </c>
      <c r="O18" s="37">
        <f t="shared" ref="O18:O19" si="4">J18+K18+L18+M18+N18</f>
        <v>5312.5</v>
      </c>
      <c r="P18" s="37">
        <v>25</v>
      </c>
      <c r="Q18" s="37">
        <f t="shared" ref="Q18:Q19" si="5">I18+J18+M18+P18</f>
        <v>4062.18</v>
      </c>
      <c r="R18" s="37">
        <f t="shared" ref="R18:R19" si="6">H18-Q18</f>
        <v>20937.82</v>
      </c>
      <c r="T18" s="15"/>
    </row>
    <row r="19" spans="2:20" s="8" customFormat="1" ht="7.5" hidden="1" customHeight="1" x14ac:dyDescent="0.25">
      <c r="B19" s="28">
        <v>4</v>
      </c>
      <c r="C19" s="29"/>
      <c r="D19" s="30"/>
      <c r="E19" s="30"/>
      <c r="F19" s="28" t="s">
        <v>13</v>
      </c>
      <c r="G19" s="28" t="s">
        <v>19</v>
      </c>
      <c r="H19" s="31"/>
      <c r="I19" s="32"/>
      <c r="J19" s="31">
        <f t="shared" si="0"/>
        <v>0</v>
      </c>
      <c r="K19" s="31">
        <f t="shared" si="1"/>
        <v>0</v>
      </c>
      <c r="L19" s="31"/>
      <c r="M19" s="31">
        <f t="shared" si="2"/>
        <v>0</v>
      </c>
      <c r="N19" s="31">
        <f t="shared" si="3"/>
        <v>0</v>
      </c>
      <c r="O19" s="31">
        <f t="shared" si="4"/>
        <v>0</v>
      </c>
      <c r="P19" s="31"/>
      <c r="Q19" s="31">
        <f t="shared" si="5"/>
        <v>0</v>
      </c>
      <c r="R19" s="31">
        <f t="shared" si="6"/>
        <v>0</v>
      </c>
      <c r="T19" s="15"/>
    </row>
    <row r="20" spans="2:20" ht="24.95" customHeight="1" x14ac:dyDescent="0.25">
      <c r="B20" s="47" t="s">
        <v>17</v>
      </c>
      <c r="C20" s="47"/>
      <c r="D20" s="47"/>
      <c r="E20" s="47"/>
      <c r="F20" s="47"/>
      <c r="G20" s="48"/>
      <c r="H20" s="33">
        <f t="shared" ref="H20:R20" si="7">SUM(H17:H19)</f>
        <v>53500</v>
      </c>
      <c r="I20" s="33">
        <f t="shared" si="7"/>
        <v>6046.33</v>
      </c>
      <c r="J20" s="33">
        <f t="shared" si="7"/>
        <v>1535.45</v>
      </c>
      <c r="K20" s="33">
        <f t="shared" si="7"/>
        <v>3798.5</v>
      </c>
      <c r="L20" s="33">
        <f t="shared" si="7"/>
        <v>615.25</v>
      </c>
      <c r="M20" s="33">
        <f t="shared" si="7"/>
        <v>1626.4</v>
      </c>
      <c r="N20" s="33">
        <f t="shared" si="7"/>
        <v>3793.15</v>
      </c>
      <c r="O20" s="33">
        <f t="shared" si="7"/>
        <v>11368.75</v>
      </c>
      <c r="P20" s="33">
        <f t="shared" si="7"/>
        <v>50</v>
      </c>
      <c r="Q20" s="33">
        <f t="shared" si="7"/>
        <v>9258.18</v>
      </c>
      <c r="R20" s="33">
        <f t="shared" si="7"/>
        <v>44241.82</v>
      </c>
    </row>
    <row r="21" spans="2:20" ht="24.95" customHeight="1" x14ac:dyDescent="0.25">
      <c r="H21" s="12"/>
      <c r="O21" s="6"/>
      <c r="P21" s="6"/>
      <c r="Q21" s="6"/>
      <c r="R21" s="6"/>
    </row>
    <row r="22" spans="2:20" ht="24.95" customHeight="1" x14ac:dyDescent="0.25">
      <c r="O22" s="6"/>
      <c r="P22" s="6"/>
      <c r="Q22" s="6"/>
      <c r="R22" s="6"/>
    </row>
    <row r="23" spans="2:20" ht="24.95" customHeight="1" x14ac:dyDescent="0.25">
      <c r="B23" s="14"/>
      <c r="O23" s="6"/>
      <c r="P23" s="6"/>
      <c r="Q23" s="6"/>
      <c r="R23" s="6"/>
    </row>
    <row r="24" spans="2:20" ht="24.95" customHeight="1" x14ac:dyDescent="0.25">
      <c r="I24" s="3"/>
    </row>
    <row r="25" spans="2:20" ht="24.95" customHeight="1" x14ac:dyDescent="0.25"/>
    <row r="26" spans="2:20" ht="24.95" customHeight="1" x14ac:dyDescent="0.25"/>
    <row r="27" spans="2:20" ht="24.95" customHeight="1" x14ac:dyDescent="0.25">
      <c r="I27" s="17"/>
    </row>
    <row r="28" spans="2:20" ht="24.95" customHeight="1" x14ac:dyDescent="0.25">
      <c r="D28" s="17"/>
      <c r="I28" s="20" t="s">
        <v>29</v>
      </c>
    </row>
    <row r="29" spans="2:20" ht="24.95" customHeight="1" x14ac:dyDescent="0.4">
      <c r="D29" s="16"/>
      <c r="I29" s="18" t="s">
        <v>30</v>
      </c>
    </row>
    <row r="30" spans="2:20" ht="24.95" customHeight="1" x14ac:dyDescent="0.25"/>
    <row r="31" spans="2:20" ht="24.95" customHeight="1" x14ac:dyDescent="0.25"/>
    <row r="32" spans="2:20" ht="24.95" customHeight="1" x14ac:dyDescent="0.25"/>
    <row r="33" spans="9:9" ht="24.95" customHeight="1" x14ac:dyDescent="0.25"/>
    <row r="34" spans="9:9" ht="24.95" customHeight="1" x14ac:dyDescent="0.25"/>
    <row r="35" spans="9:9" ht="24.95" customHeight="1" x14ac:dyDescent="0.25"/>
    <row r="36" spans="9:9" ht="24.95" customHeight="1" x14ac:dyDescent="0.25"/>
    <row r="37" spans="9:9" ht="24.95" customHeight="1" x14ac:dyDescent="0.25"/>
    <row r="38" spans="9:9" ht="24.95" customHeight="1" x14ac:dyDescent="0.4">
      <c r="I38" s="19"/>
    </row>
    <row r="39" spans="9:9" ht="24.95" customHeight="1" x14ac:dyDescent="0.25"/>
    <row r="40" spans="9:9" ht="24.95" customHeight="1" x14ac:dyDescent="0.25"/>
    <row r="41" spans="9:9" ht="24.95" customHeight="1" x14ac:dyDescent="0.25"/>
    <row r="42" spans="9:9" ht="24.95" customHeight="1" x14ac:dyDescent="0.25"/>
    <row r="43" spans="9:9" ht="24.95" customHeight="1" x14ac:dyDescent="0.25"/>
    <row r="44" spans="9:9" ht="24.95" customHeight="1" x14ac:dyDescent="0.25"/>
    <row r="45" spans="9:9" ht="24.95" customHeight="1" x14ac:dyDescent="0.25"/>
    <row r="46" spans="9:9" ht="24.95" customHeight="1" x14ac:dyDescent="0.25"/>
    <row r="47" spans="9:9" ht="24.95" customHeight="1" x14ac:dyDescent="0.25"/>
    <row r="48" spans="9:9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</sheetData>
  <mergeCells count="21">
    <mergeCell ref="B20:G20"/>
    <mergeCell ref="I14:I16"/>
    <mergeCell ref="J14:O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  <mergeCell ref="G14:G16"/>
    <mergeCell ref="H14:H16"/>
    <mergeCell ref="B13:R13"/>
    <mergeCell ref="B6:R7"/>
    <mergeCell ref="B8:R8"/>
    <mergeCell ref="B9:R9"/>
    <mergeCell ref="B10:R10"/>
    <mergeCell ref="B12:R12"/>
  </mergeCells>
  <printOptions horizontalCentered="1"/>
  <pageMargins left="0.23622047244094491" right="0.23622047244094491" top="0.74803149606299213" bottom="1.1417322834645669" header="0.31496062992125984" footer="0.31496062992125984"/>
  <pageSetup paperSize="5" scale="35" fitToHeight="200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Noviembre, 2024</vt:lpstr>
      <vt:lpstr>'Noviembre, 2024'!Área_de_impresión</vt:lpstr>
      <vt:lpstr>'Noviembre, 2024'!Títulos_a_imprimir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Mersi Abreu</cp:lastModifiedBy>
  <cp:lastPrinted>2024-10-04T13:59:28Z</cp:lastPrinted>
  <dcterms:created xsi:type="dcterms:W3CDTF">2017-09-27T15:04:47Z</dcterms:created>
  <dcterms:modified xsi:type="dcterms:W3CDTF">2024-12-05T13:36:01Z</dcterms:modified>
</cp:coreProperties>
</file>